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8_{754A218E-F84C-424B-8F7F-D994EC35E12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22-2023" sheetId="3" r:id="rId1"/>
    <sheet name="2021" sheetId="2" r:id="rId2"/>
    <sheet name="2020" sheetId="1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41" i="1" l="1"/>
  <c r="C132" i="1"/>
  <c r="H116" i="1"/>
  <c r="G116" i="1"/>
  <c r="F116" i="1"/>
  <c r="E116" i="1"/>
  <c r="D116" i="1"/>
  <c r="C116" i="1"/>
  <c r="J115" i="1"/>
  <c r="I115" i="1"/>
  <c r="K115" i="1" s="1"/>
  <c r="J114" i="1"/>
  <c r="I114" i="1"/>
  <c r="K114" i="1" s="1"/>
  <c r="J113" i="1"/>
  <c r="I113" i="1"/>
  <c r="J112" i="1"/>
  <c r="I112" i="1"/>
  <c r="K112" i="1" s="1"/>
  <c r="J111" i="1"/>
  <c r="I111" i="1"/>
  <c r="K111" i="1" s="1"/>
  <c r="J110" i="1"/>
  <c r="I110" i="1"/>
  <c r="J109" i="1"/>
  <c r="I109" i="1"/>
  <c r="J108" i="1"/>
  <c r="I108" i="1"/>
  <c r="K108" i="1" s="1"/>
  <c r="J107" i="1"/>
  <c r="I107" i="1"/>
  <c r="K107" i="1" s="1"/>
  <c r="J106" i="1"/>
  <c r="I106" i="1"/>
  <c r="K106" i="1" s="1"/>
  <c r="J105" i="1"/>
  <c r="I105" i="1"/>
  <c r="J104" i="1"/>
  <c r="I104" i="1"/>
  <c r="J103" i="1"/>
  <c r="I103" i="1"/>
  <c r="K103" i="1" s="1"/>
  <c r="J102" i="1"/>
  <c r="I102" i="1"/>
  <c r="K102" i="1" s="1"/>
  <c r="J101" i="1"/>
  <c r="I101" i="1"/>
  <c r="J100" i="1"/>
  <c r="I100" i="1"/>
  <c r="K100" i="1" s="1"/>
  <c r="J99" i="1"/>
  <c r="I99" i="1"/>
  <c r="K99" i="1" s="1"/>
  <c r="J98" i="1"/>
  <c r="I98" i="1"/>
  <c r="J97" i="1"/>
  <c r="I97" i="1"/>
  <c r="J96" i="1"/>
  <c r="I96" i="1"/>
  <c r="K96" i="1" s="1"/>
  <c r="J95" i="1"/>
  <c r="I95" i="1"/>
  <c r="K95" i="1" s="1"/>
  <c r="J94" i="1"/>
  <c r="I94" i="1"/>
  <c r="K94" i="1" s="1"/>
  <c r="J93" i="1"/>
  <c r="I93" i="1"/>
  <c r="J92" i="1"/>
  <c r="I92" i="1"/>
  <c r="J91" i="1"/>
  <c r="I91" i="1"/>
  <c r="K91" i="1" s="1"/>
  <c r="J90" i="1"/>
  <c r="I90" i="1"/>
  <c r="K90" i="1" s="1"/>
  <c r="J89" i="1"/>
  <c r="I89" i="1"/>
  <c r="J88" i="1"/>
  <c r="I88" i="1"/>
  <c r="K88" i="1" s="1"/>
  <c r="J87" i="1"/>
  <c r="I87" i="1"/>
  <c r="K87" i="1" s="1"/>
  <c r="J86" i="1"/>
  <c r="I86" i="1"/>
  <c r="J85" i="1"/>
  <c r="I85" i="1"/>
  <c r="J84" i="1"/>
  <c r="I84" i="1"/>
  <c r="J83" i="1"/>
  <c r="I83" i="1"/>
  <c r="K83" i="1" s="1"/>
  <c r="H79" i="1"/>
  <c r="G79" i="1"/>
  <c r="F79" i="1"/>
  <c r="E79" i="1"/>
  <c r="C79" i="1"/>
  <c r="J78" i="1"/>
  <c r="I78" i="1"/>
  <c r="J77" i="1"/>
  <c r="J76" i="1"/>
  <c r="I76" i="1"/>
  <c r="K76" i="1" s="1"/>
  <c r="J75" i="1"/>
  <c r="I75" i="1"/>
  <c r="J74" i="1"/>
  <c r="J73" i="1"/>
  <c r="J72" i="1"/>
  <c r="J71" i="1"/>
  <c r="I71" i="1"/>
  <c r="K71" i="1" s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I57" i="1"/>
  <c r="J56" i="1"/>
  <c r="I56" i="1"/>
  <c r="K56" i="1" s="1"/>
  <c r="J55" i="1"/>
  <c r="J54" i="1"/>
  <c r="J53" i="1"/>
  <c r="J52" i="1"/>
  <c r="J51" i="1"/>
  <c r="J50" i="1"/>
  <c r="J49" i="1"/>
  <c r="J48" i="1"/>
  <c r="J47" i="1"/>
  <c r="J46" i="1"/>
  <c r="J45" i="1"/>
  <c r="Q37" i="1"/>
  <c r="P37" i="1"/>
  <c r="O37" i="1"/>
  <c r="N37" i="1"/>
  <c r="M37" i="1"/>
  <c r="L37" i="1"/>
  <c r="H37" i="1"/>
  <c r="G37" i="1"/>
  <c r="F37" i="1"/>
  <c r="E37" i="1"/>
  <c r="D37" i="1"/>
  <c r="C37" i="1"/>
  <c r="K36" i="1"/>
  <c r="S35" i="1"/>
  <c r="R35" i="1"/>
  <c r="T35" i="1" s="1"/>
  <c r="K35" i="1"/>
  <c r="S34" i="1"/>
  <c r="R34" i="1"/>
  <c r="K34" i="1"/>
  <c r="S33" i="1"/>
  <c r="R33" i="1"/>
  <c r="K33" i="1"/>
  <c r="S32" i="1"/>
  <c r="R32" i="1"/>
  <c r="T32" i="1" s="1"/>
  <c r="K32" i="1"/>
  <c r="S31" i="1"/>
  <c r="R31" i="1"/>
  <c r="T31" i="1" s="1"/>
  <c r="D70" i="1" s="1"/>
  <c r="I70" i="1" s="1"/>
  <c r="K70" i="1" s="1"/>
  <c r="K31" i="1"/>
  <c r="S30" i="1"/>
  <c r="R30" i="1"/>
  <c r="J30" i="1"/>
  <c r="I30" i="1"/>
  <c r="S29" i="1"/>
  <c r="R29" i="1"/>
  <c r="T29" i="1" s="1"/>
  <c r="D68" i="1" s="1"/>
  <c r="I68" i="1" s="1"/>
  <c r="K29" i="1"/>
  <c r="S28" i="1"/>
  <c r="R28" i="1"/>
  <c r="T28" i="1" s="1"/>
  <c r="D67" i="1" s="1"/>
  <c r="I67" i="1" s="1"/>
  <c r="K67" i="1" s="1"/>
  <c r="K28" i="1"/>
  <c r="S27" i="1"/>
  <c r="R27" i="1"/>
  <c r="T27" i="1" s="1"/>
  <c r="D66" i="1" s="1"/>
  <c r="I66" i="1" s="1"/>
  <c r="K66" i="1" s="1"/>
  <c r="J27" i="1"/>
  <c r="I27" i="1"/>
  <c r="S26" i="1"/>
  <c r="R26" i="1"/>
  <c r="T26" i="1" s="1"/>
  <c r="D65" i="1" s="1"/>
  <c r="I65" i="1" s="1"/>
  <c r="J26" i="1"/>
  <c r="I26" i="1"/>
  <c r="S25" i="1"/>
  <c r="R25" i="1"/>
  <c r="T25" i="1" s="1"/>
  <c r="D64" i="1" s="1"/>
  <c r="I64" i="1" s="1"/>
  <c r="J25" i="1"/>
  <c r="I25" i="1"/>
  <c r="K25" i="1" s="1"/>
  <c r="S24" i="1"/>
  <c r="R24" i="1"/>
  <c r="T24" i="1" s="1"/>
  <c r="D63" i="1" s="1"/>
  <c r="I63" i="1" s="1"/>
  <c r="J24" i="1"/>
  <c r="I24" i="1"/>
  <c r="S23" i="1"/>
  <c r="R23" i="1"/>
  <c r="T23" i="1" s="1"/>
  <c r="D62" i="1" s="1"/>
  <c r="I62" i="1" s="1"/>
  <c r="J23" i="1"/>
  <c r="I23" i="1"/>
  <c r="K23" i="1" s="1"/>
  <c r="S22" i="1"/>
  <c r="R22" i="1"/>
  <c r="T22" i="1" s="1"/>
  <c r="D61" i="1" s="1"/>
  <c r="I61" i="1" s="1"/>
  <c r="K61" i="1" s="1"/>
  <c r="J22" i="1"/>
  <c r="I22" i="1"/>
  <c r="S21" i="1"/>
  <c r="R21" i="1"/>
  <c r="T21" i="1" s="1"/>
  <c r="J21" i="1"/>
  <c r="I21" i="1"/>
  <c r="S20" i="1"/>
  <c r="R20" i="1"/>
  <c r="T20" i="1" s="1"/>
  <c r="J20" i="1"/>
  <c r="I20" i="1"/>
  <c r="K20" i="1" s="1"/>
  <c r="S19" i="1"/>
  <c r="R19" i="1"/>
  <c r="T19" i="1" s="1"/>
  <c r="J19" i="1"/>
  <c r="I19" i="1"/>
  <c r="S18" i="1"/>
  <c r="R18" i="1"/>
  <c r="T18" i="1" s="1"/>
  <c r="D55" i="1" s="1"/>
  <c r="I55" i="1" s="1"/>
  <c r="K55" i="1" s="1"/>
  <c r="J18" i="1"/>
  <c r="I18" i="1"/>
  <c r="S17" i="1"/>
  <c r="R17" i="1"/>
  <c r="T17" i="1" s="1"/>
  <c r="D54" i="1" s="1"/>
  <c r="I54" i="1" s="1"/>
  <c r="J17" i="1"/>
  <c r="I17" i="1"/>
  <c r="S16" i="1"/>
  <c r="R16" i="1"/>
  <c r="T16" i="1" s="1"/>
  <c r="D53" i="1" s="1"/>
  <c r="I53" i="1" s="1"/>
  <c r="J16" i="1"/>
  <c r="I16" i="1"/>
  <c r="K16" i="1" s="1"/>
  <c r="S15" i="1"/>
  <c r="R15" i="1"/>
  <c r="T15" i="1" s="1"/>
  <c r="D52" i="1" s="1"/>
  <c r="I52" i="1" s="1"/>
  <c r="J15" i="1"/>
  <c r="I15" i="1"/>
  <c r="S14" i="1"/>
  <c r="R14" i="1"/>
  <c r="T14" i="1" s="1"/>
  <c r="D51" i="1" s="1"/>
  <c r="I51" i="1" s="1"/>
  <c r="K51" i="1" s="1"/>
  <c r="J14" i="1"/>
  <c r="I14" i="1"/>
  <c r="K14" i="1" s="1"/>
  <c r="S13" i="1"/>
  <c r="R13" i="1"/>
  <c r="T13" i="1" s="1"/>
  <c r="D50" i="1" s="1"/>
  <c r="I50" i="1" s="1"/>
  <c r="K50" i="1" s="1"/>
  <c r="J13" i="1"/>
  <c r="I13" i="1"/>
  <c r="S12" i="1"/>
  <c r="R12" i="1"/>
  <c r="T12" i="1" s="1"/>
  <c r="D49" i="1" s="1"/>
  <c r="I49" i="1" s="1"/>
  <c r="K49" i="1" s="1"/>
  <c r="J12" i="1"/>
  <c r="I12" i="1"/>
  <c r="S11" i="1"/>
  <c r="R11" i="1"/>
  <c r="T11" i="1" s="1"/>
  <c r="J11" i="1"/>
  <c r="I11" i="1"/>
  <c r="S10" i="1"/>
  <c r="R10" i="1"/>
  <c r="T10" i="1" s="1"/>
  <c r="J10" i="1"/>
  <c r="I10" i="1"/>
  <c r="K10" i="1" s="1"/>
  <c r="S9" i="1"/>
  <c r="R9" i="1"/>
  <c r="T9" i="1" s="1"/>
  <c r="J9" i="1"/>
  <c r="I9" i="1"/>
  <c r="S8" i="1"/>
  <c r="R8" i="1"/>
  <c r="T8" i="1" s="1"/>
  <c r="D48" i="1" s="1"/>
  <c r="I48" i="1" s="1"/>
  <c r="K48" i="1" s="1"/>
  <c r="J8" i="1"/>
  <c r="I8" i="1"/>
  <c r="K8" i="1" s="1"/>
  <c r="S7" i="1"/>
  <c r="R7" i="1"/>
  <c r="T7" i="1" s="1"/>
  <c r="D47" i="1" s="1"/>
  <c r="I47" i="1" s="1"/>
  <c r="K47" i="1" s="1"/>
  <c r="J7" i="1"/>
  <c r="I7" i="1"/>
  <c r="S6" i="1"/>
  <c r="R6" i="1"/>
  <c r="T6" i="1" s="1"/>
  <c r="D46" i="1" s="1"/>
  <c r="I46" i="1" s="1"/>
  <c r="K46" i="1" s="1"/>
  <c r="J6" i="1"/>
  <c r="I6" i="1"/>
  <c r="S5" i="1"/>
  <c r="R5" i="1"/>
  <c r="J5" i="1"/>
  <c r="I5" i="1"/>
  <c r="I116" i="1" l="1"/>
  <c r="K53" i="1"/>
  <c r="K64" i="1"/>
  <c r="D72" i="1"/>
  <c r="I72" i="1" s="1"/>
  <c r="K72" i="1" s="1"/>
  <c r="I37" i="1"/>
  <c r="K68" i="1"/>
  <c r="J37" i="1"/>
  <c r="T33" i="1"/>
  <c r="D73" i="1" s="1"/>
  <c r="I73" i="1" s="1"/>
  <c r="K73" i="1" s="1"/>
  <c r="K86" i="1"/>
  <c r="K92" i="1"/>
  <c r="K98" i="1"/>
  <c r="K104" i="1"/>
  <c r="K110" i="1"/>
  <c r="K62" i="1"/>
  <c r="K52" i="1"/>
  <c r="K54" i="1"/>
  <c r="K65" i="1"/>
  <c r="S37" i="1"/>
  <c r="K6" i="1"/>
  <c r="K12" i="1"/>
  <c r="K18" i="1"/>
  <c r="K27" i="1"/>
  <c r="T30" i="1"/>
  <c r="D69" i="1" s="1"/>
  <c r="I69" i="1" s="1"/>
  <c r="K69" i="1" s="1"/>
  <c r="T34" i="1"/>
  <c r="D74" i="1" s="1"/>
  <c r="I74" i="1" s="1"/>
  <c r="K74" i="1" s="1"/>
  <c r="D58" i="1"/>
  <c r="I58" i="1" s="1"/>
  <c r="K58" i="1" s="1"/>
  <c r="D60" i="1"/>
  <c r="I60" i="1" s="1"/>
  <c r="K60" i="1" s="1"/>
  <c r="R37" i="1"/>
  <c r="T5" i="1"/>
  <c r="K7" i="1"/>
  <c r="K9" i="1"/>
  <c r="K11" i="1"/>
  <c r="K13" i="1"/>
  <c r="K15" i="1"/>
  <c r="K17" i="1"/>
  <c r="K19" i="1"/>
  <c r="D59" i="1"/>
  <c r="I59" i="1" s="1"/>
  <c r="K59" i="1" s="1"/>
  <c r="K21" i="1"/>
  <c r="K63" i="1"/>
  <c r="D77" i="1"/>
  <c r="I77" i="1" s="1"/>
  <c r="K77" i="1" s="1"/>
  <c r="K84" i="1"/>
  <c r="K5" i="1"/>
  <c r="K22" i="1"/>
  <c r="K24" i="1"/>
  <c r="K26" i="1"/>
  <c r="K30" i="1"/>
  <c r="J79" i="1"/>
  <c r="K57" i="1"/>
  <c r="K75" i="1"/>
  <c r="K78" i="1"/>
  <c r="J116" i="1"/>
  <c r="K85" i="1"/>
  <c r="K89" i="1"/>
  <c r="K93" i="1"/>
  <c r="K97" i="1"/>
  <c r="K101" i="1"/>
  <c r="K105" i="1"/>
  <c r="K109" i="1"/>
  <c r="K113" i="1"/>
  <c r="K37" i="1" l="1"/>
  <c r="K116" i="1"/>
  <c r="T37" i="1"/>
  <c r="D45" i="1"/>
  <c r="D79" i="1" l="1"/>
  <c r="I45" i="1"/>
  <c r="K45" i="1" l="1"/>
  <c r="K79" i="1" s="1"/>
  <c r="I79" i="1"/>
</calcChain>
</file>

<file path=xl/sharedStrings.xml><?xml version="1.0" encoding="utf-8"?>
<sst xmlns="http://schemas.openxmlformats.org/spreadsheetml/2006/main" count="788" uniqueCount="164">
  <si>
    <t>Subvenciones de Capital</t>
  </si>
  <si>
    <t>Efecto Impositivo Inicial 2017</t>
  </si>
  <si>
    <t>Subvención saldo Inicial 2017</t>
  </si>
  <si>
    <t>Efecto Impositivo concedidas 2017</t>
  </si>
  <si>
    <t>Subvención concedidas 2017</t>
  </si>
  <si>
    <t>Efecto Impositivo imputación Rtdo.</t>
  </si>
  <si>
    <t>Imputación Rtdos.</t>
  </si>
  <si>
    <t>Subvención Saldo Final 2017</t>
  </si>
  <si>
    <t>Efecto Impositivo (479) Final 2017</t>
  </si>
  <si>
    <t>Subv. Capital (130) Final 2017</t>
  </si>
  <si>
    <t>Efecto Impositivo Inicial 2018</t>
  </si>
  <si>
    <t>Subvención saldo Inicial 2018</t>
  </si>
  <si>
    <t xml:space="preserve"> Efecto Impositivo  concedidas 2018</t>
  </si>
  <si>
    <t>Efecto Impositivo imputación  Rtdo.</t>
  </si>
  <si>
    <t>Subvención Saldo Final 2018</t>
  </si>
  <si>
    <t>Efecto Impositivo (479) Final 2018</t>
  </si>
  <si>
    <t>Subv. Capital (130) Final 2018</t>
  </si>
  <si>
    <t>SUBVENCION 25 VIVIENDAS</t>
  </si>
  <si>
    <t>SUBVENCION EUCLIDES</t>
  </si>
  <si>
    <t>SUBV.LABORAT.M.AMBIENTE</t>
  </si>
  <si>
    <t>Subv.Cabildo Vig.Volcanica Tfe.2008</t>
  </si>
  <si>
    <t>Subv.Inv.Minist.Asunt.Ext.AECID-Nicaragua</t>
  </si>
  <si>
    <t>Subv.Inv.Minist.Asunt.Ext.AECID-Cabo Verde</t>
  </si>
  <si>
    <t>Subv.Inv.Minist.Asunt.Ext.AECID-Filipinas</t>
  </si>
  <si>
    <t>Subv.Cabildo Vig.Volcanica Tfe.2009</t>
  </si>
  <si>
    <t>Subv.Cabildo Vig.Volcanica Tfe.2010</t>
  </si>
  <si>
    <t>Subv.Minist.Ciencia e Innov-Fotosil 2011-2012</t>
  </si>
  <si>
    <t>Subv.Minist.Ciencia e Innov-Fotosil 2012-2013</t>
  </si>
  <si>
    <t>Subv.Minist.Ciencia e Innov-Fotosil 2013-2014</t>
  </si>
  <si>
    <t>Subv.Minist.Ciencia e Innov-Superord.Teide 2011-2012</t>
  </si>
  <si>
    <t>Subv.Minist.Ciencia e Innov-Superord.Teide 2012-2013</t>
  </si>
  <si>
    <t>Subv. Comisión Europea - Makavol</t>
  </si>
  <si>
    <t>Subv. Cabildo -CEDEI</t>
  </si>
  <si>
    <t>Subv.Minist.Asuntos Ext.-AECID-Filipinas</t>
  </si>
  <si>
    <t>Subv.Cabildo - Planta 5MW</t>
  </si>
  <si>
    <t>Subv.Cabildo-Sist.acum.energía, gestión de cargas-Edif.</t>
  </si>
  <si>
    <t>Subv.Cabildo-Sist.acum.energía, gestión de cargas-Inst.</t>
  </si>
  <si>
    <t>Subv.Cabildo-Sist.Climat.geotérmica para D-Alix</t>
  </si>
  <si>
    <t>Subv.Cabildo- Tfe Vinos 2017</t>
  </si>
  <si>
    <t>Subv.Cabildo- Tfe Aguas 2017</t>
  </si>
  <si>
    <t>Subv.Cabildo- Tfe Vinos 2018</t>
  </si>
  <si>
    <t>Subv.Cabildo- Tfe Aguas 2018</t>
  </si>
  <si>
    <t>Subv.Comision Europea-Proy. Volriskmac 2017</t>
  </si>
  <si>
    <t>Subv.Comision Europea-Proy. Volriskmac 2018</t>
  </si>
  <si>
    <t>Subv.Cabildo-Ten Air 2018</t>
  </si>
  <si>
    <t xml:space="preserve">Subv.Cabildo-TDT </t>
  </si>
  <si>
    <t>Subv.Cabildo-Proyecto Analisis datos 2018-2021</t>
  </si>
  <si>
    <t>Subv.Comision Europea-Proy.Sosturmac</t>
  </si>
  <si>
    <t>Efecto Impositivo 01/01/2019</t>
  </si>
  <si>
    <t>Subv. 
01/01/2019</t>
  </si>
  <si>
    <t xml:space="preserve"> Efecto Impositivo  concedidas 2019</t>
  </si>
  <si>
    <t>Subv. concedidas 2019</t>
  </si>
  <si>
    <t>Subv. Saldo Final 2019</t>
  </si>
  <si>
    <t>Efecto Impositivo  31/12/2019</t>
  </si>
  <si>
    <t>Subv. Capital 31/12/2019</t>
  </si>
  <si>
    <t>Subv.Minist.Ciencia e Innov-Act y ampl Superord. 2019</t>
  </si>
  <si>
    <t>Subv.Minist.Ciencia e Innov-Electrovolcan 2018</t>
  </si>
  <si>
    <t>Subv.Comision Europea-Proy. Volriskmac 2019</t>
  </si>
  <si>
    <t>Subv. GobCan-Proyecto Moves Carg. Rapidos</t>
  </si>
  <si>
    <t>Subv. Interreg-Geoatlantic 2019</t>
  </si>
  <si>
    <t>Efecto Impositivo 31/12/2019</t>
  </si>
  <si>
    <t>Subv. 
31/121/2019</t>
  </si>
  <si>
    <t xml:space="preserve"> Efecto Impositivo  concedidas 2020</t>
  </si>
  <si>
    <t>Subv. concedidas 2020</t>
  </si>
  <si>
    <t>Subv. Saldo 31/12/2020</t>
  </si>
  <si>
    <t>Efecto Impositivo  31/12/2020</t>
  </si>
  <si>
    <t>Subv. Capital 31/12/2020</t>
  </si>
  <si>
    <t>Total</t>
  </si>
  <si>
    <t>Descripción</t>
  </si>
  <si>
    <t>2019</t>
  </si>
  <si>
    <t>RETOS - Electrovlcan</t>
  </si>
  <si>
    <t>Ampliación y actualización Superordenador TEIDE</t>
  </si>
  <si>
    <t>Proyecto UE - Volriskmac</t>
  </si>
  <si>
    <t>Proyecto INTERREG - GEOATLANTIC</t>
  </si>
  <si>
    <t>Proyecto "Análisis de datos masivos genómicos"</t>
  </si>
  <si>
    <t>Proyecto "Moves de cargadores rápidos"</t>
  </si>
  <si>
    <t>2020</t>
  </si>
  <si>
    <t xml:space="preserve">Efecto </t>
  </si>
  <si>
    <t>Impositivo 31/12/2020</t>
  </si>
  <si>
    <t xml:space="preserve">Subv. </t>
  </si>
  <si>
    <t>Capital 31/12/2020</t>
  </si>
  <si>
    <t>Impositivo concedidas 2021</t>
  </si>
  <si>
    <t>Subv. concedidas 2021</t>
  </si>
  <si>
    <t>impositivo imputación Rtdo.</t>
  </si>
  <si>
    <t xml:space="preserve">Saldo </t>
  </si>
  <si>
    <t>Efecto</t>
  </si>
  <si>
    <t>Impositivo 31/12/2021</t>
  </si>
  <si>
    <t>Capital 31/12/2021</t>
  </si>
  <si>
    <t>-</t>
  </si>
  <si>
    <t>Subv. Cabildo Vig.Volcanica Tfe.2008</t>
  </si>
  <si>
    <t>Subv. Cabildo Vig.Volcanica Tfe.2009</t>
  </si>
  <si>
    <t>Subv. Cabildo Vig.Volcanica Tfe.2010</t>
  </si>
  <si>
    <t>Subv. Minist.Ciencia e Innov-Fotosil 2012-2013</t>
  </si>
  <si>
    <t>Subv. Minist.Ciencia e Innov-Fotosil 2013-2014</t>
  </si>
  <si>
    <t>Subv. Minist.Ciencia e Innov-Act y ampl Superord. 2019</t>
  </si>
  <si>
    <t>Subv. Minist.Ciencia e Innov-Electrovolcan 2018</t>
  </si>
  <si>
    <t>Subv. Minist.Asuntos Ext.-AECID-Filipinas</t>
  </si>
  <si>
    <t>Subv. Cabildo - Planta 5MW</t>
  </si>
  <si>
    <t>Subv. Cabildo-Sist.acum.energía, gestión de cargas-Edif.</t>
  </si>
  <si>
    <t>Subv. Cabildo-Sist.acum.energía, gestión de cargas-Inst.</t>
  </si>
  <si>
    <t>Subv. Cabildo-Sist.Climat.geotérmica para D-Alix</t>
  </si>
  <si>
    <t>Subv. Cabildo- Tfe Vinos 2017</t>
  </si>
  <si>
    <t>Subv. Cabildo- Tfe Aguas 2017</t>
  </si>
  <si>
    <t>Subv. Cabildo- Tfe Vinos 2018</t>
  </si>
  <si>
    <t>Subv. Cabildo- Tfe Aguas 2018</t>
  </si>
  <si>
    <t>Subv. Comision Europea-Proy. Volriskmac 2017</t>
  </si>
  <si>
    <t>Subv. Comision Europea-Proy. Volriskmac 2018</t>
  </si>
  <si>
    <t>Subv. Comision Europea-Proy. Volriskmac 2019</t>
  </si>
  <si>
    <t>Subv. Cabildo-Ten Air 2018</t>
  </si>
  <si>
    <t xml:space="preserve">Subv. Cabildo-TDT </t>
  </si>
  <si>
    <t>Subv. Cabildo-Proyecto Analisis datos 2018-2021</t>
  </si>
  <si>
    <t>Subv. Comision Europea-Proy.Sosturmac</t>
  </si>
  <si>
    <t>Subv. Comision Europea-Proy. Maclab</t>
  </si>
  <si>
    <t>Subv. Comision Europea-Proy. Volriskmac II</t>
  </si>
  <si>
    <t>Subv. Comision Europea-Proy. Eelabs 2021</t>
  </si>
  <si>
    <t>Subv. Comision Europea-Proy. Volturmac</t>
  </si>
  <si>
    <t>Efecto Impositivo concedidas 2020</t>
  </si>
  <si>
    <t>Efecto Impositivo 31/12/2020</t>
  </si>
  <si>
    <t>- </t>
  </si>
  <si>
    <t>Subv. Minist.Ciencia e Innov-Superord.Teide 2012-2013</t>
  </si>
  <si>
    <t>Efecto Impositivo 31/12/2022</t>
  </si>
  <si>
    <t>Efecto Impositivo concedidas 2023</t>
  </si>
  <si>
    <t>Subv. concedidas 2023</t>
  </si>
  <si>
    <t>Subv. Saldo 31/12/2023</t>
  </si>
  <si>
    <t>Efecto Impositivo 31/12/2023</t>
  </si>
  <si>
    <t>Capital 31/12/2022</t>
  </si>
  <si>
    <t>Capital 31/12/2023</t>
  </si>
  <si>
    <t>SUBV.LABORAT.M. AMBIENTE</t>
  </si>
  <si>
    <t>Subv. Cabildo Vig. Volcanica Tfe.2008</t>
  </si>
  <si>
    <t>Subv. Cabildo Vig. Volcanica Tfe.2009</t>
  </si>
  <si>
    <t>Subv. Cabildo Vig. Volcanica Tfe.2010</t>
  </si>
  <si>
    <t>Subv. Minist. Ciencia e Innov-Fotosil 2011-2012</t>
  </si>
  <si>
    <t>Subv. Minist. Ciencia e Innov-Fotosil 2012-2013</t>
  </si>
  <si>
    <t>Subv. Minist. Ciencia e Innov-Fotosil 2013-2014</t>
  </si>
  <si>
    <t>Subv. Minist. Ciencia e Innov-Act y ampl Superord. 2019</t>
  </si>
  <si>
    <t>Subv. Minist. Ciencia e Innov-Electrovolcan 2018</t>
  </si>
  <si>
    <t>Subv. Cabildo - CEDEI</t>
  </si>
  <si>
    <t>Subv. Minist. Asuntos Ext.-AECID-Filipinas</t>
  </si>
  <si>
    <t>Subv. Cabildo - Sist.acum.energía, gestión de cargas-Edif.</t>
  </si>
  <si>
    <t>Subv. Cabildo - Sist.acum.energía, gestión de cargas-Inst.</t>
  </si>
  <si>
    <t>Subv. Cabildo - Sist.Climat.geotérmica para D-Alix</t>
  </si>
  <si>
    <t>Subv. Cabildo - Tfe Vinos 2017</t>
  </si>
  <si>
    <t>Subv. Cabildo - Tfe Aguas 2017</t>
  </si>
  <si>
    <t>Subv. Cabildo - Tfe Vinos 2018</t>
  </si>
  <si>
    <t>Subv. Cabildo - Tfe Aguas 2018</t>
  </si>
  <si>
    <t>Subv. Cabildo - Ten Air 2018</t>
  </si>
  <si>
    <t xml:space="preserve">Subv. Cabildo -TDT </t>
  </si>
  <si>
    <t>Subv. Cabildo - Proyecto Analisis datos 2018-2021</t>
  </si>
  <si>
    <t>Subv. Comisión Europea-Proy.Sosturmac</t>
  </si>
  <si>
    <t>Subv. Comisión Europea-Proy. Maclab</t>
  </si>
  <si>
    <t>Subv. Comisión Europea-Proy. Maclab 2021</t>
  </si>
  <si>
    <t>Subv. Comision Europea-Proy. Maclab 2022</t>
  </si>
  <si>
    <t>Subv. Comisión Europea-Proy. Volriskmac II 2021</t>
  </si>
  <si>
    <t>Subv. Comisión Europea-Proy. Volriskmac II 2022</t>
  </si>
  <si>
    <t>Subv. Comisión Europea-Proy. Eelabs 2021</t>
  </si>
  <si>
    <t>Subv. Comisión Europea-Proy. Eelabs 2022</t>
  </si>
  <si>
    <t>Subv. Comisión Europea-Proy. Volturmac</t>
  </si>
  <si>
    <t>Subv Plan Infraest MICIN - Espectrómetro</t>
  </si>
  <si>
    <t>Subv. Comisión Europea-Proy. Volriskmac II 2023</t>
  </si>
  <si>
    <t>Subv. Comisión Europea-Proy. Eelabs 2023</t>
  </si>
  <si>
    <t>Subv. Comisión Europea-Proy. Planclimac 2023</t>
  </si>
  <si>
    <t>Impositivo concedidas 2022</t>
  </si>
  <si>
    <t>Subv. concedidas 2022</t>
  </si>
  <si>
    <t>Impositivo 31/12/2022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</si>
</sst>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\(#,##0.00\);\-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6.5"/>
      <color theme="1"/>
      <name val="Arial"/>
      <family val="2"/>
    </font>
    <font>
      <sz val="7"/>
      <color theme="1"/>
      <name val="Arial"/>
      <family val="2"/>
    </font>
    <font>
      <sz val="7"/>
      <color rgb="FF000000"/>
      <name val="Arial"/>
      <family val="2"/>
    </font>
    <font>
      <sz val="8"/>
      <color theme="1"/>
      <name val="Arial"/>
      <family val="2"/>
    </font>
    <font>
      <b/>
      <sz val="7"/>
      <color rgb="FF000000"/>
      <name val="Arial"/>
      <family val="2"/>
    </font>
    <font>
      <b/>
      <sz val="6.5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rgb="FFF2F2F2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thick">
        <color indexed="64"/>
      </right>
      <top/>
      <bottom style="medium">
        <color rgb="FF000000"/>
      </bottom>
      <diagonal/>
    </border>
    <border>
      <left style="thick">
        <color indexed="64"/>
      </left>
      <right style="medium">
        <color indexed="64"/>
      </right>
      <top/>
      <bottom style="medium">
        <color rgb="FF000000"/>
      </bottom>
      <diagonal/>
    </border>
    <border>
      <left style="thick">
        <color indexed="64"/>
      </left>
      <right style="thick">
        <color indexed="64"/>
      </right>
      <top/>
      <bottom style="medium">
        <color rgb="FF000000"/>
      </bottom>
      <diagonal/>
    </border>
  </borders>
  <cellStyleXfs count="2">
    <xf numFmtId="0" fontId="0" fillId="0" borderId="0"/>
    <xf numFmtId="0" fontId="1" fillId="0" borderId="0"/>
  </cellStyleXfs>
  <cellXfs count="125">
    <xf numFmtId="0" fontId="0" fillId="0" borderId="0" xfId="0"/>
    <xf numFmtId="0" fontId="2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2" fillId="2" borderId="1" xfId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vertical="center"/>
    </xf>
    <xf numFmtId="4" fontId="3" fillId="0" borderId="5" xfId="1" applyNumberFormat="1" applyFont="1" applyFill="1" applyBorder="1" applyAlignment="1">
      <alignment vertical="center"/>
    </xf>
    <xf numFmtId="4" fontId="3" fillId="0" borderId="6" xfId="1" applyNumberFormat="1" applyFont="1" applyFill="1" applyBorder="1" applyAlignment="1">
      <alignment vertical="center"/>
    </xf>
    <xf numFmtId="0" fontId="2" fillId="0" borderId="7" xfId="1" applyFont="1" applyFill="1" applyBorder="1" applyAlignment="1">
      <alignment vertical="center"/>
    </xf>
    <xf numFmtId="4" fontId="3" fillId="0" borderId="8" xfId="1" applyNumberFormat="1" applyFont="1" applyFill="1" applyBorder="1" applyAlignment="1">
      <alignment vertical="center"/>
    </xf>
    <xf numFmtId="0" fontId="3" fillId="0" borderId="9" xfId="1" applyFont="1" applyFill="1" applyBorder="1" applyAlignment="1">
      <alignment horizontal="center" vertical="center"/>
    </xf>
    <xf numFmtId="4" fontId="2" fillId="0" borderId="10" xfId="1" applyNumberFormat="1" applyFont="1" applyFill="1" applyBorder="1" applyAlignment="1">
      <alignment vertical="center"/>
    </xf>
    <xf numFmtId="4" fontId="2" fillId="0" borderId="11" xfId="1" applyNumberFormat="1" applyFont="1" applyFill="1" applyBorder="1" applyAlignment="1">
      <alignment vertical="center"/>
    </xf>
    <xf numFmtId="4" fontId="2" fillId="0" borderId="6" xfId="1" applyNumberFormat="1" applyFont="1" applyFill="1" applyBorder="1" applyAlignment="1">
      <alignment vertical="center"/>
    </xf>
    <xf numFmtId="4" fontId="2" fillId="0" borderId="12" xfId="1" applyNumberFormat="1" applyFont="1" applyFill="1" applyBorder="1" applyAlignment="1">
      <alignment vertical="center"/>
    </xf>
    <xf numFmtId="4" fontId="3" fillId="0" borderId="0" xfId="1" applyNumberFormat="1" applyFont="1" applyAlignment="1">
      <alignment vertical="center"/>
    </xf>
    <xf numFmtId="0" fontId="2" fillId="2" borderId="13" xfId="1" applyFont="1" applyFill="1" applyBorder="1" applyAlignment="1">
      <alignment vertical="center"/>
    </xf>
    <xf numFmtId="0" fontId="2" fillId="2" borderId="14" xfId="1" applyFont="1" applyFill="1" applyBorder="1" applyAlignment="1">
      <alignment vertical="center"/>
    </xf>
    <xf numFmtId="4" fontId="2" fillId="2" borderId="15" xfId="1" applyNumberFormat="1" applyFont="1" applyFill="1" applyBorder="1" applyAlignment="1">
      <alignment vertical="center"/>
    </xf>
    <xf numFmtId="0" fontId="2" fillId="3" borderId="8" xfId="1" applyFont="1" applyFill="1" applyBorder="1" applyAlignment="1">
      <alignment horizontal="center" vertical="center" wrapText="1"/>
    </xf>
    <xf numFmtId="0" fontId="2" fillId="3" borderId="16" xfId="1" applyFont="1" applyFill="1" applyBorder="1" applyAlignment="1">
      <alignment horizontal="center" vertical="center" wrapText="1"/>
    </xf>
    <xf numFmtId="0" fontId="2" fillId="3" borderId="17" xfId="1" applyFont="1" applyFill="1" applyBorder="1" applyAlignment="1">
      <alignment horizontal="center" vertical="center" wrapText="1"/>
    </xf>
    <xf numFmtId="0" fontId="2" fillId="3" borderId="18" xfId="1" applyFont="1" applyFill="1" applyBorder="1" applyAlignment="1">
      <alignment horizontal="center" vertical="center" wrapText="1"/>
    </xf>
    <xf numFmtId="0" fontId="2" fillId="0" borderId="8" xfId="1" applyFont="1" applyFill="1" applyBorder="1" applyAlignment="1">
      <alignment vertical="center"/>
    </xf>
    <xf numFmtId="164" fontId="3" fillId="0" borderId="0" xfId="0" applyNumberFormat="1" applyFont="1" applyFill="1" applyBorder="1" applyAlignment="1">
      <alignment horizontal="right" vertical="center"/>
    </xf>
    <xf numFmtId="164" fontId="3" fillId="0" borderId="19" xfId="0" applyNumberFormat="1" applyFont="1" applyFill="1" applyBorder="1" applyAlignment="1">
      <alignment horizontal="right" vertical="center"/>
    </xf>
    <xf numFmtId="164" fontId="3" fillId="0" borderId="20" xfId="0" applyNumberFormat="1" applyFont="1" applyFill="1" applyBorder="1" applyAlignment="1">
      <alignment horizontal="right" vertical="center"/>
    </xf>
    <xf numFmtId="164" fontId="3" fillId="0" borderId="21" xfId="0" applyNumberFormat="1" applyFont="1" applyFill="1" applyBorder="1" applyAlignment="1">
      <alignment horizontal="right" vertical="center"/>
    </xf>
    <xf numFmtId="164" fontId="3" fillId="0" borderId="22" xfId="0" applyNumberFormat="1" applyFont="1" applyFill="1" applyBorder="1" applyAlignment="1">
      <alignment horizontal="right" vertical="center"/>
    </xf>
    <xf numFmtId="14" fontId="2" fillId="0" borderId="0" xfId="1" applyNumberFormat="1" applyFont="1" applyFill="1" applyAlignment="1">
      <alignment vertical="center"/>
    </xf>
    <xf numFmtId="4" fontId="2" fillId="0" borderId="0" xfId="1" applyNumberFormat="1" applyFont="1" applyFill="1" applyAlignment="1">
      <alignment vertical="center"/>
    </xf>
    <xf numFmtId="3" fontId="2" fillId="0" borderId="0" xfId="1" applyNumberFormat="1" applyFont="1" applyFill="1" applyAlignment="1">
      <alignment vertical="center" wrapText="1"/>
    </xf>
    <xf numFmtId="0" fontId="2" fillId="0" borderId="0" xfId="1" applyFont="1" applyFill="1" applyAlignment="1">
      <alignment vertical="center"/>
    </xf>
    <xf numFmtId="10" fontId="2" fillId="0" borderId="0" xfId="1" applyNumberFormat="1" applyFont="1" applyFill="1" applyAlignment="1">
      <alignment vertical="center" wrapText="1"/>
    </xf>
    <xf numFmtId="4" fontId="2" fillId="0" borderId="0" xfId="1" applyNumberFormat="1" applyFont="1" applyFill="1" applyAlignment="1">
      <alignment vertical="center" wrapText="1"/>
    </xf>
    <xf numFmtId="0" fontId="3" fillId="0" borderId="8" xfId="1" applyFont="1" applyFill="1" applyBorder="1" applyAlignment="1">
      <alignment horizontal="center" vertical="center"/>
    </xf>
    <xf numFmtId="4" fontId="2" fillId="0" borderId="8" xfId="1" applyNumberFormat="1" applyFont="1" applyFill="1" applyBorder="1" applyAlignment="1">
      <alignment vertical="center"/>
    </xf>
    <xf numFmtId="4" fontId="2" fillId="0" borderId="16" xfId="1" applyNumberFormat="1" applyFont="1" applyFill="1" applyBorder="1" applyAlignment="1">
      <alignment vertical="center"/>
    </xf>
    <xf numFmtId="4" fontId="2" fillId="0" borderId="17" xfId="1" applyNumberFormat="1" applyFont="1" applyFill="1" applyBorder="1" applyAlignment="1">
      <alignment vertical="center"/>
    </xf>
    <xf numFmtId="4" fontId="2" fillId="0" borderId="18" xfId="1" applyNumberFormat="1" applyFont="1" applyFill="1" applyBorder="1" applyAlignment="1">
      <alignment vertical="center"/>
    </xf>
    <xf numFmtId="164" fontId="3" fillId="4" borderId="20" xfId="0" applyNumberFormat="1" applyFont="1" applyFill="1" applyBorder="1" applyAlignment="1">
      <alignment horizontal="right" vertical="center"/>
    </xf>
    <xf numFmtId="164" fontId="3" fillId="4" borderId="19" xfId="0" applyNumberFormat="1" applyFont="1" applyFill="1" applyBorder="1" applyAlignment="1">
      <alignment horizontal="right" vertical="center"/>
    </xf>
    <xf numFmtId="164" fontId="3" fillId="4" borderId="21" xfId="0" applyNumberFormat="1" applyFont="1" applyFill="1" applyBorder="1" applyAlignment="1">
      <alignment horizontal="right" vertical="center"/>
    </xf>
    <xf numFmtId="164" fontId="3" fillId="4" borderId="22" xfId="0" applyNumberFormat="1" applyFont="1" applyFill="1" applyBorder="1" applyAlignment="1">
      <alignment horizontal="right" vertical="center"/>
    </xf>
    <xf numFmtId="14" fontId="2" fillId="3" borderId="23" xfId="1" applyNumberFormat="1" applyFont="1" applyFill="1" applyBorder="1" applyAlignment="1">
      <alignment vertical="center"/>
    </xf>
    <xf numFmtId="14" fontId="2" fillId="3" borderId="23" xfId="1" quotePrefix="1" applyNumberFormat="1" applyFont="1" applyFill="1" applyBorder="1" applyAlignment="1">
      <alignment horizontal="center" vertical="center"/>
    </xf>
    <xf numFmtId="0" fontId="3" fillId="0" borderId="0" xfId="1" applyFont="1" applyBorder="1" applyAlignment="1">
      <alignment vertical="center"/>
    </xf>
    <xf numFmtId="0" fontId="2" fillId="0" borderId="23" xfId="1" applyFont="1" applyBorder="1" applyAlignment="1">
      <alignment vertical="center"/>
    </xf>
    <xf numFmtId="4" fontId="2" fillId="0" borderId="23" xfId="1" applyNumberFormat="1" applyFont="1" applyBorder="1" applyAlignment="1">
      <alignment vertical="center"/>
    </xf>
    <xf numFmtId="0" fontId="3" fillId="4" borderId="0" xfId="1" applyFont="1" applyFill="1" applyAlignment="1">
      <alignment vertical="center"/>
    </xf>
    <xf numFmtId="164" fontId="3" fillId="4" borderId="0" xfId="0" applyNumberFormat="1" applyFont="1" applyFill="1" applyBorder="1" applyAlignment="1">
      <alignment horizontal="right" vertical="center"/>
    </xf>
    <xf numFmtId="0" fontId="3" fillId="4" borderId="23" xfId="1" applyFont="1" applyFill="1" applyBorder="1" applyAlignment="1">
      <alignment vertical="center"/>
    </xf>
    <xf numFmtId="164" fontId="3" fillId="4" borderId="23" xfId="0" applyNumberFormat="1" applyFont="1" applyFill="1" applyBorder="1" applyAlignment="1">
      <alignment horizontal="right" vertical="center"/>
    </xf>
    <xf numFmtId="0" fontId="4" fillId="5" borderId="27" xfId="0" applyFont="1" applyFill="1" applyBorder="1" applyAlignment="1">
      <alignment horizontal="center" vertical="center" wrapText="1"/>
    </xf>
    <xf numFmtId="0" fontId="4" fillId="5" borderId="28" xfId="0" applyFont="1" applyFill="1" applyBorder="1" applyAlignment="1">
      <alignment horizontal="center" vertical="center" wrapText="1"/>
    </xf>
    <xf numFmtId="0" fontId="0" fillId="5" borderId="29" xfId="0" applyFill="1" applyBorder="1" applyAlignment="1">
      <alignment wrapText="1"/>
    </xf>
    <xf numFmtId="0" fontId="4" fillId="5" borderId="30" xfId="0" applyFont="1" applyFill="1" applyBorder="1" applyAlignment="1">
      <alignment horizontal="center" vertical="center" wrapText="1"/>
    </xf>
    <xf numFmtId="0" fontId="4" fillId="5" borderId="31" xfId="0" applyFont="1" applyFill="1" applyBorder="1" applyAlignment="1">
      <alignment horizontal="center" vertical="center" wrapText="1"/>
    </xf>
    <xf numFmtId="0" fontId="0" fillId="5" borderId="32" xfId="0" applyFill="1" applyBorder="1" applyAlignment="1">
      <alignment wrapText="1"/>
    </xf>
    <xf numFmtId="14" fontId="4" fillId="5" borderId="32" xfId="0" applyNumberFormat="1" applyFont="1" applyFill="1" applyBorder="1" applyAlignment="1">
      <alignment horizontal="center" vertical="center" wrapText="1"/>
    </xf>
    <xf numFmtId="0" fontId="5" fillId="0" borderId="26" xfId="0" applyFont="1" applyBorder="1" applyAlignment="1">
      <alignment vertical="center"/>
    </xf>
    <xf numFmtId="4" fontId="6" fillId="0" borderId="28" xfId="0" applyNumberFormat="1" applyFont="1" applyBorder="1" applyAlignment="1">
      <alignment horizontal="right" vertical="center"/>
    </xf>
    <xf numFmtId="4" fontId="6" fillId="0" borderId="31" xfId="0" applyNumberFormat="1" applyFont="1" applyBorder="1" applyAlignment="1">
      <alignment horizontal="right" vertical="center"/>
    </xf>
    <xf numFmtId="0" fontId="6" fillId="0" borderId="28" xfId="0" applyFont="1" applyBorder="1" applyAlignment="1">
      <alignment horizontal="right" vertical="center"/>
    </xf>
    <xf numFmtId="0" fontId="6" fillId="0" borderId="31" xfId="0" applyFont="1" applyBorder="1" applyAlignment="1">
      <alignment horizontal="right" vertical="center"/>
    </xf>
    <xf numFmtId="0" fontId="6" fillId="0" borderId="29" xfId="0" applyFont="1" applyBorder="1" applyAlignment="1">
      <alignment horizontal="right" vertical="center"/>
    </xf>
    <xf numFmtId="0" fontId="6" fillId="0" borderId="32" xfId="0" applyFont="1" applyBorder="1" applyAlignment="1">
      <alignment horizontal="right" vertical="center"/>
    </xf>
    <xf numFmtId="4" fontId="6" fillId="0" borderId="29" xfId="0" applyNumberFormat="1" applyFont="1" applyBorder="1" applyAlignment="1">
      <alignment horizontal="right" vertical="center"/>
    </xf>
    <xf numFmtId="4" fontId="6" fillId="0" borderId="32" xfId="0" applyNumberFormat="1" applyFont="1" applyBorder="1" applyAlignment="1">
      <alignment horizontal="right" vertical="center"/>
    </xf>
    <xf numFmtId="0" fontId="5" fillId="6" borderId="26" xfId="0" applyFont="1" applyFill="1" applyBorder="1" applyAlignment="1">
      <alignment vertical="center"/>
    </xf>
    <xf numFmtId="4" fontId="6" fillId="6" borderId="29" xfId="0" applyNumberFormat="1" applyFont="1" applyFill="1" applyBorder="1" applyAlignment="1">
      <alignment horizontal="right" vertical="center"/>
    </xf>
    <xf numFmtId="4" fontId="6" fillId="6" borderId="32" xfId="0" applyNumberFormat="1" applyFont="1" applyFill="1" applyBorder="1" applyAlignment="1">
      <alignment horizontal="right" vertical="center"/>
    </xf>
    <xf numFmtId="0" fontId="7" fillId="0" borderId="0" xfId="0" applyFont="1" applyAlignment="1">
      <alignment horizontal="justify" vertical="center"/>
    </xf>
    <xf numFmtId="0" fontId="7" fillId="0" borderId="0" xfId="0" applyFont="1" applyAlignment="1">
      <alignment vertical="center"/>
    </xf>
    <xf numFmtId="0" fontId="4" fillId="5" borderId="36" xfId="0" applyFont="1" applyFill="1" applyBorder="1" applyAlignment="1">
      <alignment horizontal="center" vertical="center" wrapText="1"/>
    </xf>
    <xf numFmtId="14" fontId="4" fillId="5" borderId="37" xfId="0" applyNumberFormat="1" applyFont="1" applyFill="1" applyBorder="1" applyAlignment="1">
      <alignment horizontal="center" vertical="center" wrapText="1"/>
    </xf>
    <xf numFmtId="0" fontId="4" fillId="5" borderId="29" xfId="0" applyFont="1" applyFill="1" applyBorder="1" applyAlignment="1">
      <alignment horizontal="center" vertical="center" wrapText="1"/>
    </xf>
    <xf numFmtId="4" fontId="5" fillId="0" borderId="0" xfId="0" applyNumberFormat="1" applyFont="1" applyAlignment="1">
      <alignment horizontal="right" vertical="center"/>
    </xf>
    <xf numFmtId="4" fontId="5" fillId="0" borderId="42" xfId="0" applyNumberFormat="1" applyFont="1" applyBorder="1" applyAlignment="1">
      <alignment horizontal="right" vertical="center"/>
    </xf>
    <xf numFmtId="0" fontId="5" fillId="0" borderId="43" xfId="0" applyFont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4" fontId="5" fillId="0" borderId="43" xfId="0" applyNumberFormat="1" applyFont="1" applyBorder="1" applyAlignment="1">
      <alignment horizontal="right" vertical="center"/>
    </xf>
    <xf numFmtId="4" fontId="5" fillId="0" borderId="21" xfId="0" applyNumberFormat="1" applyFont="1" applyBorder="1" applyAlignment="1">
      <alignment horizontal="right" vertical="center"/>
    </xf>
    <xf numFmtId="4" fontId="5" fillId="0" borderId="28" xfId="0" applyNumberFormat="1" applyFont="1" applyBorder="1" applyAlignment="1">
      <alignment horizontal="right" vertical="center"/>
    </xf>
    <xf numFmtId="0" fontId="5" fillId="0" borderId="42" xfId="0" applyFont="1" applyBorder="1" applyAlignment="1">
      <alignment horizontal="right" vertical="center"/>
    </xf>
    <xf numFmtId="0" fontId="5" fillId="0" borderId="21" xfId="0" applyFont="1" applyBorder="1" applyAlignment="1">
      <alignment horizontal="right" vertical="center"/>
    </xf>
    <xf numFmtId="0" fontId="5" fillId="0" borderId="28" xfId="0" applyFont="1" applyBorder="1" applyAlignment="1">
      <alignment horizontal="right" vertical="center"/>
    </xf>
    <xf numFmtId="4" fontId="5" fillId="6" borderId="15" xfId="0" applyNumberFormat="1" applyFont="1" applyFill="1" applyBorder="1" applyAlignment="1">
      <alignment horizontal="right" vertical="center"/>
    </xf>
    <xf numFmtId="4" fontId="5" fillId="6" borderId="14" xfId="0" applyNumberFormat="1" applyFont="1" applyFill="1" applyBorder="1" applyAlignment="1">
      <alignment horizontal="right" vertical="center"/>
    </xf>
    <xf numFmtId="4" fontId="5" fillId="6" borderId="38" xfId="0" applyNumberFormat="1" applyFont="1" applyFill="1" applyBorder="1" applyAlignment="1">
      <alignment horizontal="right" vertical="center"/>
    </xf>
    <xf numFmtId="4" fontId="5" fillId="6" borderId="41" xfId="0" applyNumberFormat="1" applyFont="1" applyFill="1" applyBorder="1" applyAlignment="1">
      <alignment horizontal="right" vertical="center"/>
    </xf>
    <xf numFmtId="0" fontId="4" fillId="5" borderId="44" xfId="0" applyFont="1" applyFill="1" applyBorder="1" applyAlignment="1">
      <alignment horizontal="center" vertical="center" wrapText="1"/>
    </xf>
    <xf numFmtId="0" fontId="4" fillId="5" borderId="45" xfId="0" applyFont="1" applyFill="1" applyBorder="1" applyAlignment="1">
      <alignment horizontal="center" vertical="center" wrapText="1"/>
    </xf>
    <xf numFmtId="0" fontId="4" fillId="5" borderId="39" xfId="0" applyFont="1" applyFill="1" applyBorder="1" applyAlignment="1">
      <alignment horizontal="center" vertical="center" wrapText="1"/>
    </xf>
    <xf numFmtId="0" fontId="4" fillId="5" borderId="40" xfId="0" applyFont="1" applyFill="1" applyBorder="1" applyAlignment="1">
      <alignment horizontal="center" vertical="center" wrapText="1"/>
    </xf>
    <xf numFmtId="0" fontId="4" fillId="5" borderId="24" xfId="0" applyFont="1" applyFill="1" applyBorder="1" applyAlignment="1">
      <alignment horizontal="center" vertical="center" wrapText="1"/>
    </xf>
    <xf numFmtId="0" fontId="4" fillId="5" borderId="25" xfId="0" applyFont="1" applyFill="1" applyBorder="1" applyAlignment="1">
      <alignment horizontal="center" vertical="center" wrapText="1"/>
    </xf>
    <xf numFmtId="0" fontId="4" fillId="5" borderId="26" xfId="0" applyFont="1" applyFill="1" applyBorder="1" applyAlignment="1">
      <alignment horizontal="center" vertical="center" wrapText="1"/>
    </xf>
    <xf numFmtId="0" fontId="4" fillId="5" borderId="33" xfId="0" applyFont="1" applyFill="1" applyBorder="1" applyAlignment="1">
      <alignment horizontal="center" vertical="center" wrapText="1"/>
    </xf>
    <xf numFmtId="0" fontId="4" fillId="5" borderId="34" xfId="0" applyFont="1" applyFill="1" applyBorder="1" applyAlignment="1">
      <alignment horizontal="center" vertical="center" wrapText="1"/>
    </xf>
    <xf numFmtId="0" fontId="4" fillId="5" borderId="35" xfId="0" applyFont="1" applyFill="1" applyBorder="1" applyAlignment="1">
      <alignment horizontal="center" vertical="center" wrapText="1"/>
    </xf>
    <xf numFmtId="0" fontId="8" fillId="5" borderId="27" xfId="0" applyFont="1" applyFill="1" applyBorder="1" applyAlignment="1">
      <alignment horizontal="center" vertical="center" wrapText="1"/>
    </xf>
    <xf numFmtId="0" fontId="8" fillId="5" borderId="29" xfId="0" applyFont="1" applyFill="1" applyBorder="1" applyAlignment="1">
      <alignment horizontal="center" vertical="center" wrapText="1"/>
    </xf>
    <xf numFmtId="0" fontId="6" fillId="0" borderId="26" xfId="0" applyFont="1" applyBorder="1" applyAlignment="1">
      <alignment vertical="center"/>
    </xf>
    <xf numFmtId="0" fontId="8" fillId="6" borderId="26" xfId="0" applyFont="1" applyFill="1" applyBorder="1" applyAlignment="1">
      <alignment vertical="center"/>
    </xf>
    <xf numFmtId="4" fontId="8" fillId="6" borderId="15" xfId="0" applyNumberFormat="1" applyFont="1" applyFill="1" applyBorder="1" applyAlignment="1">
      <alignment horizontal="right" vertical="center"/>
    </xf>
    <xf numFmtId="0" fontId="8" fillId="5" borderId="24" xfId="0" applyFont="1" applyFill="1" applyBorder="1" applyAlignment="1">
      <alignment horizontal="center" vertical="center" wrapText="1"/>
    </xf>
    <xf numFmtId="0" fontId="8" fillId="5" borderId="46" xfId="0" applyFont="1" applyFill="1" applyBorder="1" applyAlignment="1">
      <alignment horizontal="center" vertical="center" wrapText="1"/>
    </xf>
    <xf numFmtId="0" fontId="8" fillId="5" borderId="33" xfId="0" applyFont="1" applyFill="1" applyBorder="1" applyAlignment="1">
      <alignment horizontal="center" vertical="center" wrapText="1"/>
    </xf>
    <xf numFmtId="0" fontId="8" fillId="5" borderId="47" xfId="0" applyFont="1" applyFill="1" applyBorder="1" applyAlignment="1">
      <alignment horizontal="center" vertical="center" wrapText="1"/>
    </xf>
    <xf numFmtId="0" fontId="8" fillId="5" borderId="39" xfId="0" applyFont="1" applyFill="1" applyBorder="1" applyAlignment="1">
      <alignment horizontal="center" vertical="center" wrapText="1"/>
    </xf>
    <xf numFmtId="0" fontId="8" fillId="5" borderId="48" xfId="0" applyFont="1" applyFill="1" applyBorder="1" applyAlignment="1">
      <alignment horizontal="center" vertical="center" wrapText="1"/>
    </xf>
    <xf numFmtId="0" fontId="8" fillId="5" borderId="44" xfId="0" applyFont="1" applyFill="1" applyBorder="1" applyAlignment="1">
      <alignment horizontal="center" vertical="center" wrapText="1"/>
    </xf>
    <xf numFmtId="0" fontId="8" fillId="5" borderId="49" xfId="0" applyFont="1" applyFill="1" applyBorder="1" applyAlignment="1">
      <alignment horizontal="center" vertical="center" wrapText="1"/>
    </xf>
    <xf numFmtId="0" fontId="9" fillId="5" borderId="27" xfId="0" applyFont="1" applyFill="1" applyBorder="1" applyAlignment="1">
      <alignment horizontal="center" vertical="center" wrapText="1"/>
    </xf>
    <xf numFmtId="0" fontId="9" fillId="5" borderId="28" xfId="0" applyFont="1" applyFill="1" applyBorder="1" applyAlignment="1">
      <alignment horizontal="center" vertical="center" wrapText="1"/>
    </xf>
    <xf numFmtId="0" fontId="9" fillId="5" borderId="30" xfId="0" applyFont="1" applyFill="1" applyBorder="1" applyAlignment="1">
      <alignment horizontal="center" vertical="center" wrapText="1"/>
    </xf>
    <xf numFmtId="0" fontId="9" fillId="5" borderId="31" xfId="0" applyFont="1" applyFill="1" applyBorder="1" applyAlignment="1">
      <alignment horizontal="center" vertical="center" wrapText="1"/>
    </xf>
    <xf numFmtId="14" fontId="9" fillId="5" borderId="32" xfId="0" applyNumberFormat="1" applyFont="1" applyFill="1" applyBorder="1" applyAlignment="1">
      <alignment horizontal="center" vertical="center" wrapText="1"/>
    </xf>
    <xf numFmtId="4" fontId="8" fillId="6" borderId="29" xfId="0" applyNumberFormat="1" applyFont="1" applyFill="1" applyBorder="1" applyAlignment="1">
      <alignment horizontal="right" vertical="center"/>
    </xf>
    <xf numFmtId="4" fontId="8" fillId="6" borderId="32" xfId="0" applyNumberFormat="1" applyFont="1" applyFill="1" applyBorder="1" applyAlignment="1">
      <alignment horizontal="right" vertical="center"/>
    </xf>
    <xf numFmtId="0" fontId="9" fillId="5" borderId="33" xfId="0" applyFont="1" applyFill="1" applyBorder="1" applyAlignment="1">
      <alignment horizontal="center" vertical="center" wrapText="1"/>
    </xf>
    <xf numFmtId="0" fontId="9" fillId="5" borderId="34" xfId="0" applyFont="1" applyFill="1" applyBorder="1" applyAlignment="1">
      <alignment horizontal="center" vertical="center" wrapText="1"/>
    </xf>
    <xf numFmtId="0" fontId="9" fillId="5" borderId="35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90"/>
  <sheetViews>
    <sheetView tabSelected="1" topLeftCell="A37" workbookViewId="0">
      <selection activeCell="N45" sqref="N45"/>
    </sheetView>
  </sheetViews>
  <sheetFormatPr baseColWidth="10" defaultColWidth="9.140625" defaultRowHeight="15" x14ac:dyDescent="0.25"/>
  <cols>
    <col min="1" max="1" width="35.28515625" bestFit="1" customWidth="1"/>
    <col min="2" max="2" width="22.42578125" bestFit="1" customWidth="1"/>
    <col min="3" max="3" width="10.5703125" bestFit="1" customWidth="1"/>
    <col min="5" max="5" width="18" bestFit="1" customWidth="1"/>
    <col min="6" max="6" width="27.42578125" bestFit="1" customWidth="1"/>
    <col min="7" max="7" width="14.42578125" bestFit="1" customWidth="1"/>
    <col min="8" max="8" width="17.85546875" bestFit="1" customWidth="1"/>
    <col min="9" max="9" width="22.42578125" bestFit="1" customWidth="1"/>
    <col min="10" max="10" width="10.85546875" bestFit="1" customWidth="1"/>
  </cols>
  <sheetData>
    <row r="1" spans="1:10" ht="17.25" customHeight="1" x14ac:dyDescent="0.25">
      <c r="A1" s="107" t="s">
        <v>0</v>
      </c>
      <c r="B1" s="107" t="s">
        <v>120</v>
      </c>
      <c r="C1" s="102" t="s">
        <v>79</v>
      </c>
      <c r="D1" s="107" t="s">
        <v>121</v>
      </c>
      <c r="E1" s="109" t="s">
        <v>122</v>
      </c>
      <c r="F1" s="111" t="s">
        <v>5</v>
      </c>
      <c r="G1" s="109" t="s">
        <v>6</v>
      </c>
      <c r="H1" s="113" t="s">
        <v>123</v>
      </c>
      <c r="I1" s="111" t="s">
        <v>124</v>
      </c>
      <c r="J1" s="102" t="s">
        <v>79</v>
      </c>
    </row>
    <row r="2" spans="1:10" ht="18.75" thickBot="1" x14ac:dyDescent="0.3">
      <c r="A2" s="108"/>
      <c r="B2" s="108"/>
      <c r="C2" s="103" t="s">
        <v>125</v>
      </c>
      <c r="D2" s="108"/>
      <c r="E2" s="110"/>
      <c r="F2" s="112"/>
      <c r="G2" s="110"/>
      <c r="H2" s="114"/>
      <c r="I2" s="112"/>
      <c r="J2" s="103" t="s">
        <v>126</v>
      </c>
    </row>
    <row r="3" spans="1:10" ht="15.75" thickBot="1" x14ac:dyDescent="0.3">
      <c r="A3" s="104" t="s">
        <v>17</v>
      </c>
      <c r="B3" s="62">
        <v>481186.29</v>
      </c>
      <c r="C3" s="62">
        <v>999387.07</v>
      </c>
      <c r="D3" s="64" t="s">
        <v>88</v>
      </c>
      <c r="E3" s="64" t="s">
        <v>88</v>
      </c>
      <c r="F3" s="62">
        <v>5560.3</v>
      </c>
      <c r="G3" s="62">
        <v>17108.599999999999</v>
      </c>
      <c r="H3" s="62">
        <v>982278.47</v>
      </c>
      <c r="I3" s="62">
        <v>475625.99</v>
      </c>
      <c r="J3" s="62">
        <v>987838.77</v>
      </c>
    </row>
    <row r="4" spans="1:10" ht="15.75" thickBot="1" x14ac:dyDescent="0.3">
      <c r="A4" s="104" t="s">
        <v>18</v>
      </c>
      <c r="B4" s="64" t="s">
        <v>88</v>
      </c>
      <c r="C4" s="64">
        <v>2.4700000000000002</v>
      </c>
      <c r="D4" s="64" t="s">
        <v>88</v>
      </c>
      <c r="E4" s="64" t="s">
        <v>88</v>
      </c>
      <c r="F4" s="64" t="s">
        <v>88</v>
      </c>
      <c r="G4" s="64" t="s">
        <v>88</v>
      </c>
      <c r="H4" s="64">
        <v>2.4700000000000002</v>
      </c>
      <c r="I4" s="64" t="s">
        <v>88</v>
      </c>
      <c r="J4" s="64">
        <v>2.4700000000000002</v>
      </c>
    </row>
    <row r="5" spans="1:10" ht="15.75" thickBot="1" x14ac:dyDescent="0.3">
      <c r="A5" s="104" t="s">
        <v>127</v>
      </c>
      <c r="B5" s="64" t="s">
        <v>88</v>
      </c>
      <c r="C5" s="64">
        <v>0.02</v>
      </c>
      <c r="D5" s="64" t="s">
        <v>88</v>
      </c>
      <c r="E5" s="64" t="s">
        <v>88</v>
      </c>
      <c r="F5" s="64" t="s">
        <v>88</v>
      </c>
      <c r="G5" s="64" t="s">
        <v>88</v>
      </c>
      <c r="H5" s="64">
        <v>0.02</v>
      </c>
      <c r="I5" s="64" t="s">
        <v>88</v>
      </c>
      <c r="J5" s="64">
        <v>0.02</v>
      </c>
    </row>
    <row r="6" spans="1:10" ht="15.75" thickBot="1" x14ac:dyDescent="0.3">
      <c r="A6" s="104" t="s">
        <v>128</v>
      </c>
      <c r="B6" s="64">
        <v>0.03</v>
      </c>
      <c r="C6" s="64">
        <v>-0.03</v>
      </c>
      <c r="D6" s="64" t="s">
        <v>88</v>
      </c>
      <c r="E6" s="64" t="s">
        <v>88</v>
      </c>
      <c r="F6" s="64" t="s">
        <v>88</v>
      </c>
      <c r="G6" s="64" t="s">
        <v>88</v>
      </c>
      <c r="H6" s="64">
        <v>-0.03</v>
      </c>
      <c r="I6" s="64">
        <v>0.03</v>
      </c>
      <c r="J6" s="64">
        <v>-0.03</v>
      </c>
    </row>
    <row r="7" spans="1:10" ht="15.75" thickBot="1" x14ac:dyDescent="0.3">
      <c r="A7" s="104" t="s">
        <v>129</v>
      </c>
      <c r="B7" s="64">
        <v>-0.02</v>
      </c>
      <c r="C7" s="64">
        <v>0.03</v>
      </c>
      <c r="D7" s="64" t="s">
        <v>88</v>
      </c>
      <c r="E7" s="64" t="s">
        <v>88</v>
      </c>
      <c r="F7" s="64" t="s">
        <v>88</v>
      </c>
      <c r="G7" s="64" t="s">
        <v>88</v>
      </c>
      <c r="H7" s="64">
        <v>0.03</v>
      </c>
      <c r="I7" s="64">
        <v>-0.02</v>
      </c>
      <c r="J7" s="64">
        <v>0.03</v>
      </c>
    </row>
    <row r="8" spans="1:10" ht="15.75" thickBot="1" x14ac:dyDescent="0.3">
      <c r="A8" s="104" t="s">
        <v>130</v>
      </c>
      <c r="B8" s="64">
        <v>-0.03</v>
      </c>
      <c r="C8" s="64">
        <v>0.03</v>
      </c>
      <c r="D8" s="64" t="s">
        <v>88</v>
      </c>
      <c r="E8" s="64" t="s">
        <v>88</v>
      </c>
      <c r="F8" s="64" t="s">
        <v>88</v>
      </c>
      <c r="G8" s="64" t="s">
        <v>88</v>
      </c>
      <c r="H8" s="64">
        <v>0.03</v>
      </c>
      <c r="I8" s="64">
        <v>-0.03</v>
      </c>
      <c r="J8" s="64">
        <v>0.03</v>
      </c>
    </row>
    <row r="9" spans="1:10" ht="15.75" thickBot="1" x14ac:dyDescent="0.3">
      <c r="A9" s="104" t="s">
        <v>131</v>
      </c>
      <c r="B9" s="64" t="s">
        <v>88</v>
      </c>
      <c r="C9" s="64" t="s">
        <v>88</v>
      </c>
      <c r="D9" s="64" t="s">
        <v>88</v>
      </c>
      <c r="E9" s="64" t="s">
        <v>88</v>
      </c>
      <c r="F9" s="64" t="s">
        <v>88</v>
      </c>
      <c r="G9" s="64" t="s">
        <v>88</v>
      </c>
      <c r="H9" s="64" t="s">
        <v>88</v>
      </c>
      <c r="I9" s="64" t="s">
        <v>88</v>
      </c>
      <c r="J9" s="64" t="s">
        <v>88</v>
      </c>
    </row>
    <row r="10" spans="1:10" ht="15.75" thickBot="1" x14ac:dyDescent="0.3">
      <c r="A10" s="104" t="s">
        <v>132</v>
      </c>
      <c r="B10" s="64">
        <v>-0.03</v>
      </c>
      <c r="C10" s="64">
        <v>0.03</v>
      </c>
      <c r="D10" s="64" t="s">
        <v>88</v>
      </c>
      <c r="E10" s="64" t="s">
        <v>88</v>
      </c>
      <c r="F10" s="64" t="s">
        <v>88</v>
      </c>
      <c r="G10" s="64" t="s">
        <v>88</v>
      </c>
      <c r="H10" s="64">
        <v>0.03</v>
      </c>
      <c r="I10" s="64">
        <v>-0.03</v>
      </c>
      <c r="J10" s="64">
        <v>0.03</v>
      </c>
    </row>
    <row r="11" spans="1:10" ht="15.75" thickBot="1" x14ac:dyDescent="0.3">
      <c r="A11" s="104" t="s">
        <v>133</v>
      </c>
      <c r="B11" s="64">
        <v>-0.03</v>
      </c>
      <c r="C11" s="64">
        <v>0.03</v>
      </c>
      <c r="D11" s="64" t="s">
        <v>88</v>
      </c>
      <c r="E11" s="64" t="s">
        <v>88</v>
      </c>
      <c r="F11" s="64" t="s">
        <v>88</v>
      </c>
      <c r="G11" s="64" t="s">
        <v>88</v>
      </c>
      <c r="H11" s="64">
        <v>0.03</v>
      </c>
      <c r="I11" s="64">
        <v>-0.03</v>
      </c>
      <c r="J11" s="64">
        <v>0.03</v>
      </c>
    </row>
    <row r="12" spans="1:10" ht="15.75" thickBot="1" x14ac:dyDescent="0.3">
      <c r="A12" s="104" t="s">
        <v>134</v>
      </c>
      <c r="B12" s="62">
        <v>158065.57999999999</v>
      </c>
      <c r="C12" s="62">
        <v>474196.74</v>
      </c>
      <c r="D12" s="64" t="s">
        <v>88</v>
      </c>
      <c r="E12" s="64" t="s">
        <v>88</v>
      </c>
      <c r="F12" s="62">
        <v>21075.41</v>
      </c>
      <c r="G12" s="62">
        <v>84301.64</v>
      </c>
      <c r="H12" s="62">
        <v>389895.1</v>
      </c>
      <c r="I12" s="62">
        <v>136990.17000000001</v>
      </c>
      <c r="J12" s="62">
        <v>410970.51</v>
      </c>
    </row>
    <row r="13" spans="1:10" ht="15.75" thickBot="1" x14ac:dyDescent="0.3">
      <c r="A13" s="104" t="s">
        <v>135</v>
      </c>
      <c r="B13" s="62">
        <v>1190</v>
      </c>
      <c r="C13" s="62">
        <v>3570</v>
      </c>
      <c r="D13" s="64" t="s">
        <v>88</v>
      </c>
      <c r="E13" s="64" t="s">
        <v>88</v>
      </c>
      <c r="F13" s="64">
        <v>170</v>
      </c>
      <c r="G13" s="64">
        <v>680</v>
      </c>
      <c r="H13" s="62">
        <v>2890</v>
      </c>
      <c r="I13" s="62">
        <v>1020</v>
      </c>
      <c r="J13" s="62">
        <v>3060</v>
      </c>
    </row>
    <row r="14" spans="1:10" ht="15.75" thickBot="1" x14ac:dyDescent="0.3">
      <c r="A14" s="104" t="s">
        <v>31</v>
      </c>
      <c r="B14" s="64">
        <v>-0.02</v>
      </c>
      <c r="C14" s="64" t="s">
        <v>88</v>
      </c>
      <c r="D14" s="64" t="s">
        <v>88</v>
      </c>
      <c r="E14" s="64" t="s">
        <v>88</v>
      </c>
      <c r="F14" s="64" t="s">
        <v>88</v>
      </c>
      <c r="G14" s="64" t="s">
        <v>88</v>
      </c>
      <c r="H14" s="64" t="s">
        <v>88</v>
      </c>
      <c r="I14" s="64">
        <v>-0.02</v>
      </c>
      <c r="J14" s="64" t="s">
        <v>88</v>
      </c>
    </row>
    <row r="15" spans="1:10" ht="15.75" thickBot="1" x14ac:dyDescent="0.3">
      <c r="A15" s="104" t="s">
        <v>136</v>
      </c>
      <c r="B15" s="62">
        <v>18344.27</v>
      </c>
      <c r="C15" s="62">
        <v>55032.93</v>
      </c>
      <c r="D15" s="64" t="s">
        <v>88</v>
      </c>
      <c r="E15" s="64" t="s">
        <v>88</v>
      </c>
      <c r="F15" s="62">
        <v>4586.08</v>
      </c>
      <c r="G15" s="62">
        <v>18344.3</v>
      </c>
      <c r="H15" s="62">
        <v>36688.629999999997</v>
      </c>
      <c r="I15" s="62">
        <v>13758.19</v>
      </c>
      <c r="J15" s="62">
        <v>41274.71</v>
      </c>
    </row>
    <row r="16" spans="1:10" ht="15.75" thickBot="1" x14ac:dyDescent="0.3">
      <c r="A16" s="104" t="s">
        <v>137</v>
      </c>
      <c r="B16" s="62">
        <v>2500</v>
      </c>
      <c r="C16" s="62">
        <v>7500</v>
      </c>
      <c r="D16" s="64" t="s">
        <v>88</v>
      </c>
      <c r="E16" s="64" t="s">
        <v>88</v>
      </c>
      <c r="F16" s="64">
        <v>625</v>
      </c>
      <c r="G16" s="62">
        <v>2500</v>
      </c>
      <c r="H16" s="62">
        <v>5000</v>
      </c>
      <c r="I16" s="62">
        <v>1875</v>
      </c>
      <c r="J16" s="62">
        <v>5625</v>
      </c>
    </row>
    <row r="17" spans="1:10" ht="15.75" thickBot="1" x14ac:dyDescent="0.3">
      <c r="A17" s="104" t="s">
        <v>97</v>
      </c>
      <c r="B17" s="62">
        <v>2176408.7599999998</v>
      </c>
      <c r="C17" s="62">
        <v>6529226.2699999996</v>
      </c>
      <c r="D17" s="64" t="s">
        <v>88</v>
      </c>
      <c r="E17" s="64" t="s">
        <v>88</v>
      </c>
      <c r="F17" s="64" t="s">
        <v>88</v>
      </c>
      <c r="G17" s="64" t="s">
        <v>88</v>
      </c>
      <c r="H17" s="62">
        <v>6529226.2699999996</v>
      </c>
      <c r="I17" s="62">
        <v>2176408.7599999998</v>
      </c>
      <c r="J17" s="62">
        <v>6529226.2699999996</v>
      </c>
    </row>
    <row r="18" spans="1:10" ht="15.75" thickBot="1" x14ac:dyDescent="0.3">
      <c r="A18" s="104" t="s">
        <v>138</v>
      </c>
      <c r="B18" s="62">
        <v>77986.350000000006</v>
      </c>
      <c r="C18" s="62">
        <v>233958.98</v>
      </c>
      <c r="D18" s="64" t="s">
        <v>88</v>
      </c>
      <c r="E18" s="64" t="s">
        <v>88</v>
      </c>
      <c r="F18" s="62">
        <v>2658.62</v>
      </c>
      <c r="G18" s="62">
        <v>10634.5</v>
      </c>
      <c r="H18" s="62">
        <v>223324.48</v>
      </c>
      <c r="I18" s="62">
        <v>75327.73</v>
      </c>
      <c r="J18" s="62">
        <v>225983.1</v>
      </c>
    </row>
    <row r="19" spans="1:10" ht="15.75" thickBot="1" x14ac:dyDescent="0.3">
      <c r="A19" s="104" t="s">
        <v>139</v>
      </c>
      <c r="B19" s="62">
        <v>95143.46</v>
      </c>
      <c r="C19" s="62">
        <v>285430.43</v>
      </c>
      <c r="D19" s="64" t="s">
        <v>88</v>
      </c>
      <c r="E19" s="64" t="s">
        <v>88</v>
      </c>
      <c r="F19" s="62">
        <v>14637.46</v>
      </c>
      <c r="G19" s="62">
        <v>58549.83</v>
      </c>
      <c r="H19" s="62">
        <v>226880.6</v>
      </c>
      <c r="I19" s="62">
        <v>80506</v>
      </c>
      <c r="J19" s="62">
        <v>241518.06</v>
      </c>
    </row>
    <row r="20" spans="1:10" ht="15.75" thickBot="1" x14ac:dyDescent="0.3">
      <c r="A20" s="104" t="s">
        <v>140</v>
      </c>
      <c r="B20" s="62">
        <v>45227.88</v>
      </c>
      <c r="C20" s="62">
        <v>135683.57999999999</v>
      </c>
      <c r="D20" s="64" t="s">
        <v>88</v>
      </c>
      <c r="E20" s="64" t="s">
        <v>88</v>
      </c>
      <c r="F20" s="62">
        <v>6958.13</v>
      </c>
      <c r="G20" s="62">
        <v>27832.54</v>
      </c>
      <c r="H20" s="62">
        <v>107851.04</v>
      </c>
      <c r="I20" s="62">
        <v>38269.75</v>
      </c>
      <c r="J20" s="62">
        <v>114809.17</v>
      </c>
    </row>
    <row r="21" spans="1:10" ht="15.75" thickBot="1" x14ac:dyDescent="0.3">
      <c r="A21" s="104" t="s">
        <v>141</v>
      </c>
      <c r="B21" s="62">
        <v>71250</v>
      </c>
      <c r="C21" s="62">
        <v>213750</v>
      </c>
      <c r="D21" s="64" t="s">
        <v>88</v>
      </c>
      <c r="E21" s="64" t="s">
        <v>88</v>
      </c>
      <c r="F21" s="62">
        <v>14250</v>
      </c>
      <c r="G21" s="62">
        <v>57000</v>
      </c>
      <c r="H21" s="62">
        <v>156750</v>
      </c>
      <c r="I21" s="62">
        <v>57000</v>
      </c>
      <c r="J21" s="62">
        <v>171000</v>
      </c>
    </row>
    <row r="22" spans="1:10" ht="15.75" thickBot="1" x14ac:dyDescent="0.3">
      <c r="A22" s="104" t="s">
        <v>142</v>
      </c>
      <c r="B22" s="62">
        <v>20625</v>
      </c>
      <c r="C22" s="62">
        <v>61875</v>
      </c>
      <c r="D22" s="64" t="s">
        <v>88</v>
      </c>
      <c r="E22" s="64" t="s">
        <v>88</v>
      </c>
      <c r="F22" s="62">
        <v>4125</v>
      </c>
      <c r="G22" s="62">
        <v>16500</v>
      </c>
      <c r="H22" s="62">
        <v>45375</v>
      </c>
      <c r="I22" s="62">
        <v>16500</v>
      </c>
      <c r="J22" s="62">
        <v>49500</v>
      </c>
    </row>
    <row r="23" spans="1:10" ht="15.75" thickBot="1" x14ac:dyDescent="0.3">
      <c r="A23" s="104" t="s">
        <v>143</v>
      </c>
      <c r="B23" s="62">
        <v>2744.23</v>
      </c>
      <c r="C23" s="62">
        <v>8232.77</v>
      </c>
      <c r="D23" s="64" t="s">
        <v>88</v>
      </c>
      <c r="E23" s="64" t="s">
        <v>88</v>
      </c>
      <c r="F23" s="64">
        <v>457.38</v>
      </c>
      <c r="G23" s="62">
        <v>1829.5</v>
      </c>
      <c r="H23" s="62">
        <v>6403.27</v>
      </c>
      <c r="I23" s="62">
        <v>2286.85</v>
      </c>
      <c r="J23" s="62">
        <v>6860.65</v>
      </c>
    </row>
    <row r="24" spans="1:10" ht="15.75" thickBot="1" x14ac:dyDescent="0.3">
      <c r="A24" s="104" t="s">
        <v>144</v>
      </c>
      <c r="B24" s="62">
        <v>14779.33</v>
      </c>
      <c r="C24" s="62">
        <v>44338.07</v>
      </c>
      <c r="D24" s="64" t="s">
        <v>88</v>
      </c>
      <c r="E24" s="64" t="s">
        <v>88</v>
      </c>
      <c r="F24" s="62">
        <v>2463.23</v>
      </c>
      <c r="G24" s="62">
        <v>9852.9</v>
      </c>
      <c r="H24" s="62">
        <v>34485.17</v>
      </c>
      <c r="I24" s="62">
        <v>12316.1</v>
      </c>
      <c r="J24" s="62">
        <v>36948.400000000001</v>
      </c>
    </row>
    <row r="25" spans="1:10" ht="15.75" thickBot="1" x14ac:dyDescent="0.3">
      <c r="A25" s="104" t="s">
        <v>105</v>
      </c>
      <c r="B25" s="62">
        <v>18522.060000000001</v>
      </c>
      <c r="C25" s="62">
        <v>55566.16</v>
      </c>
      <c r="D25" s="64" t="s">
        <v>88</v>
      </c>
      <c r="E25" s="64" t="s">
        <v>88</v>
      </c>
      <c r="F25" s="62">
        <v>3704.41</v>
      </c>
      <c r="G25" s="62">
        <v>14817.64</v>
      </c>
      <c r="H25" s="62">
        <v>40748.519999999997</v>
      </c>
      <c r="I25" s="62">
        <v>14817.65</v>
      </c>
      <c r="J25" s="62">
        <v>44452.93</v>
      </c>
    </row>
    <row r="26" spans="1:10" ht="15.75" thickBot="1" x14ac:dyDescent="0.3">
      <c r="A26" s="104" t="s">
        <v>106</v>
      </c>
      <c r="B26" s="62">
        <v>35697.870000000003</v>
      </c>
      <c r="C26" s="62">
        <v>107093.56</v>
      </c>
      <c r="D26" s="64" t="s">
        <v>88</v>
      </c>
      <c r="E26" s="64" t="s">
        <v>88</v>
      </c>
      <c r="F26" s="62">
        <v>5949.64</v>
      </c>
      <c r="G26" s="62">
        <v>23798.57</v>
      </c>
      <c r="H26" s="62">
        <v>83294.990000000005</v>
      </c>
      <c r="I26" s="62">
        <v>29748.23</v>
      </c>
      <c r="J26" s="62">
        <v>89244.63</v>
      </c>
    </row>
    <row r="27" spans="1:10" ht="15.75" thickBot="1" x14ac:dyDescent="0.3">
      <c r="A27" s="104" t="s">
        <v>107</v>
      </c>
      <c r="B27" s="62">
        <v>1412.22</v>
      </c>
      <c r="C27" s="62">
        <v>4236.59</v>
      </c>
      <c r="D27" s="64" t="s">
        <v>88</v>
      </c>
      <c r="E27" s="64" t="s">
        <v>88</v>
      </c>
      <c r="F27" s="64">
        <v>201.74</v>
      </c>
      <c r="G27" s="64">
        <v>806.98</v>
      </c>
      <c r="H27" s="62">
        <v>3429.61</v>
      </c>
      <c r="I27" s="62">
        <v>1210.48</v>
      </c>
      <c r="J27" s="62">
        <v>3631.35</v>
      </c>
    </row>
    <row r="28" spans="1:10" ht="15.75" thickBot="1" x14ac:dyDescent="0.3">
      <c r="A28" s="104" t="s">
        <v>145</v>
      </c>
      <c r="B28" s="62">
        <v>7200</v>
      </c>
      <c r="C28" s="62">
        <v>21600</v>
      </c>
      <c r="D28" s="64" t="s">
        <v>88</v>
      </c>
      <c r="E28" s="64" t="s">
        <v>88</v>
      </c>
      <c r="F28" s="62">
        <v>1200</v>
      </c>
      <c r="G28" s="62">
        <v>4800</v>
      </c>
      <c r="H28" s="62">
        <v>16800</v>
      </c>
      <c r="I28" s="62">
        <v>6000</v>
      </c>
      <c r="J28" s="62">
        <v>18000</v>
      </c>
    </row>
    <row r="29" spans="1:10" ht="15.75" thickBot="1" x14ac:dyDescent="0.3">
      <c r="A29" s="104" t="s">
        <v>146</v>
      </c>
      <c r="B29" s="62">
        <v>19500</v>
      </c>
      <c r="C29" s="62">
        <v>58500</v>
      </c>
      <c r="D29" s="64" t="s">
        <v>88</v>
      </c>
      <c r="E29" s="64" t="s">
        <v>88</v>
      </c>
      <c r="F29" s="62">
        <v>3250</v>
      </c>
      <c r="G29" s="62">
        <v>13000</v>
      </c>
      <c r="H29" s="62">
        <v>45500</v>
      </c>
      <c r="I29" s="62">
        <v>16250</v>
      </c>
      <c r="J29" s="62">
        <v>48750</v>
      </c>
    </row>
    <row r="30" spans="1:10" ht="15.75" thickBot="1" x14ac:dyDescent="0.3">
      <c r="A30" s="104" t="s">
        <v>147</v>
      </c>
      <c r="B30" s="62">
        <v>45000</v>
      </c>
      <c r="C30" s="62">
        <v>135000</v>
      </c>
      <c r="D30" s="64" t="s">
        <v>88</v>
      </c>
      <c r="E30" s="64" t="s">
        <v>88</v>
      </c>
      <c r="F30" s="62">
        <v>7500</v>
      </c>
      <c r="G30" s="62">
        <v>30000</v>
      </c>
      <c r="H30" s="62">
        <v>105000</v>
      </c>
      <c r="I30" s="62">
        <v>37500</v>
      </c>
      <c r="J30" s="62">
        <v>112500</v>
      </c>
    </row>
    <row r="31" spans="1:10" ht="15.75" thickBot="1" x14ac:dyDescent="0.3">
      <c r="A31" s="104" t="s">
        <v>110</v>
      </c>
      <c r="B31" s="62">
        <v>41125</v>
      </c>
      <c r="C31" s="62">
        <v>123375</v>
      </c>
      <c r="D31" s="64" t="s">
        <v>88</v>
      </c>
      <c r="E31" s="64" t="s">
        <v>88</v>
      </c>
      <c r="F31" s="62">
        <v>5875</v>
      </c>
      <c r="G31" s="62">
        <v>23500</v>
      </c>
      <c r="H31" s="62">
        <v>99875</v>
      </c>
      <c r="I31" s="62">
        <v>35250</v>
      </c>
      <c r="J31" s="62">
        <v>105750</v>
      </c>
    </row>
    <row r="32" spans="1:10" ht="15.75" thickBot="1" x14ac:dyDescent="0.3">
      <c r="A32" s="104" t="s">
        <v>58</v>
      </c>
      <c r="B32" s="62">
        <v>5134.8900000000003</v>
      </c>
      <c r="C32" s="62">
        <v>15404.66</v>
      </c>
      <c r="D32" s="62">
        <v>-1415.74</v>
      </c>
      <c r="E32" s="62">
        <v>-5662.94</v>
      </c>
      <c r="F32" s="64">
        <v>535.67999999999995</v>
      </c>
      <c r="G32" s="62">
        <v>2142.7199999999998</v>
      </c>
      <c r="H32" s="62">
        <v>9014.74</v>
      </c>
      <c r="I32" s="62">
        <v>3183.47</v>
      </c>
      <c r="J32" s="62">
        <v>9550.42</v>
      </c>
    </row>
    <row r="33" spans="1:10" ht="15.75" thickBot="1" x14ac:dyDescent="0.3">
      <c r="A33" s="104" t="s">
        <v>148</v>
      </c>
      <c r="B33" s="64" t="s">
        <v>88</v>
      </c>
      <c r="C33" s="64" t="s">
        <v>88</v>
      </c>
      <c r="D33" s="64" t="s">
        <v>88</v>
      </c>
      <c r="E33" s="64" t="s">
        <v>88</v>
      </c>
      <c r="F33" s="64" t="s">
        <v>88</v>
      </c>
      <c r="G33" s="64" t="s">
        <v>88</v>
      </c>
      <c r="H33" s="64" t="s">
        <v>88</v>
      </c>
      <c r="I33" s="64" t="s">
        <v>88</v>
      </c>
      <c r="J33" s="64" t="s">
        <v>88</v>
      </c>
    </row>
    <row r="34" spans="1:10" ht="15.75" thickBot="1" x14ac:dyDescent="0.3">
      <c r="A34" s="104" t="s">
        <v>149</v>
      </c>
      <c r="B34" s="62">
        <v>3316.02</v>
      </c>
      <c r="C34" s="62">
        <v>9948.06</v>
      </c>
      <c r="D34" s="64" t="s">
        <v>88</v>
      </c>
      <c r="E34" s="64" t="s">
        <v>88</v>
      </c>
      <c r="F34" s="64">
        <v>414.5</v>
      </c>
      <c r="G34" s="62">
        <v>1658.01</v>
      </c>
      <c r="H34" s="62">
        <v>8290.0499999999993</v>
      </c>
      <c r="I34" s="62">
        <v>2901.52</v>
      </c>
      <c r="J34" s="62">
        <v>8704.5499999999993</v>
      </c>
    </row>
    <row r="35" spans="1:10" ht="15.75" thickBot="1" x14ac:dyDescent="0.3">
      <c r="A35" s="104" t="s">
        <v>150</v>
      </c>
      <c r="B35" s="62">
        <v>27188.51</v>
      </c>
      <c r="C35" s="62">
        <v>81565.509999999995</v>
      </c>
      <c r="D35" s="64" t="s">
        <v>88</v>
      </c>
      <c r="E35" s="64" t="s">
        <v>88</v>
      </c>
      <c r="F35" s="62">
        <v>3020.94</v>
      </c>
      <c r="G35" s="62">
        <v>12083.78</v>
      </c>
      <c r="H35" s="62">
        <v>69481.73</v>
      </c>
      <c r="I35" s="62">
        <v>24167.57</v>
      </c>
      <c r="J35" s="62">
        <v>72502.67</v>
      </c>
    </row>
    <row r="36" spans="1:10" ht="15.75" thickBot="1" x14ac:dyDescent="0.3">
      <c r="A36" s="104" t="s">
        <v>151</v>
      </c>
      <c r="B36" s="62">
        <v>8783.26</v>
      </c>
      <c r="C36" s="62">
        <v>26349.78</v>
      </c>
      <c r="D36" s="62">
        <v>-7356.09</v>
      </c>
      <c r="E36" s="62">
        <v>-29424.35</v>
      </c>
      <c r="F36" s="64">
        <v>142.72</v>
      </c>
      <c r="G36" s="64">
        <v>570.87</v>
      </c>
      <c r="H36" s="62">
        <v>3710.65</v>
      </c>
      <c r="I36" s="62">
        <v>1284.45</v>
      </c>
      <c r="J36" s="62">
        <v>3853.37</v>
      </c>
    </row>
    <row r="37" spans="1:10" ht="15.75" thickBot="1" x14ac:dyDescent="0.3">
      <c r="A37" s="104" t="s">
        <v>113</v>
      </c>
      <c r="B37" s="62">
        <v>7984.13</v>
      </c>
      <c r="C37" s="62">
        <v>23952.400000000001</v>
      </c>
      <c r="D37" s="64" t="s">
        <v>88</v>
      </c>
      <c r="E37" s="64" t="s">
        <v>88</v>
      </c>
      <c r="F37" s="64">
        <v>998.02</v>
      </c>
      <c r="G37" s="62">
        <v>3992.06</v>
      </c>
      <c r="H37" s="62">
        <v>19960.34</v>
      </c>
      <c r="I37" s="62">
        <v>6986.11</v>
      </c>
      <c r="J37" s="62">
        <v>20958.36</v>
      </c>
    </row>
    <row r="38" spans="1:10" ht="15.75" thickBot="1" x14ac:dyDescent="0.3">
      <c r="A38" s="104" t="s">
        <v>152</v>
      </c>
      <c r="B38" s="62">
        <v>46979.1</v>
      </c>
      <c r="C38" s="62">
        <v>140937.29999999999</v>
      </c>
      <c r="D38" s="64" t="s">
        <v>88</v>
      </c>
      <c r="E38" s="64" t="s">
        <v>88</v>
      </c>
      <c r="F38" s="62">
        <v>5219.8999999999996</v>
      </c>
      <c r="G38" s="62">
        <v>20879.599999999999</v>
      </c>
      <c r="H38" s="62">
        <v>120057.7</v>
      </c>
      <c r="I38" s="62">
        <v>41759.199999999997</v>
      </c>
      <c r="J38" s="62">
        <v>125277.6</v>
      </c>
    </row>
    <row r="39" spans="1:10" ht="15.75" thickBot="1" x14ac:dyDescent="0.3">
      <c r="A39" s="104" t="s">
        <v>153</v>
      </c>
      <c r="B39" s="62">
        <v>10762.28</v>
      </c>
      <c r="C39" s="62">
        <v>32286.85</v>
      </c>
      <c r="D39" s="64" t="s">
        <v>88</v>
      </c>
      <c r="E39" s="64" t="s">
        <v>88</v>
      </c>
      <c r="F39" s="62">
        <v>1076.23</v>
      </c>
      <c r="G39" s="62">
        <v>4304.91</v>
      </c>
      <c r="H39" s="62">
        <v>27981.94</v>
      </c>
      <c r="I39" s="62">
        <v>9686.0499999999993</v>
      </c>
      <c r="J39" s="62">
        <v>29058.17</v>
      </c>
    </row>
    <row r="40" spans="1:10" ht="15.75" thickBot="1" x14ac:dyDescent="0.3">
      <c r="A40" s="104" t="s">
        <v>59</v>
      </c>
      <c r="B40" s="62">
        <v>2346.06</v>
      </c>
      <c r="C40" s="62">
        <v>7038.16</v>
      </c>
      <c r="D40" s="64" t="s">
        <v>88</v>
      </c>
      <c r="E40" s="64" t="s">
        <v>88</v>
      </c>
      <c r="F40" s="64">
        <v>335.15</v>
      </c>
      <c r="G40" s="62">
        <v>1340.61</v>
      </c>
      <c r="H40" s="62">
        <v>5697.55</v>
      </c>
      <c r="I40" s="62">
        <v>2010.91</v>
      </c>
      <c r="J40" s="62">
        <v>6032.7</v>
      </c>
    </row>
    <row r="41" spans="1:10" ht="15.75" thickBot="1" x14ac:dyDescent="0.3">
      <c r="A41" s="104" t="s">
        <v>154</v>
      </c>
      <c r="B41" s="62">
        <v>3778.52</v>
      </c>
      <c r="C41" s="62">
        <v>11335.58</v>
      </c>
      <c r="D41" s="64" t="s">
        <v>88</v>
      </c>
      <c r="E41" s="64" t="s">
        <v>88</v>
      </c>
      <c r="F41" s="64">
        <v>419.84</v>
      </c>
      <c r="G41" s="62">
        <v>1679.35</v>
      </c>
      <c r="H41" s="62">
        <v>9656.23</v>
      </c>
      <c r="I41" s="62">
        <v>3358.68</v>
      </c>
      <c r="J41" s="62">
        <v>10076.07</v>
      </c>
    </row>
    <row r="42" spans="1:10" ht="15.75" thickBot="1" x14ac:dyDescent="0.3">
      <c r="A42" s="104" t="s">
        <v>155</v>
      </c>
      <c r="B42" s="62">
        <v>3509.13</v>
      </c>
      <c r="C42" s="62">
        <v>10527.37</v>
      </c>
      <c r="D42" s="64" t="s">
        <v>88</v>
      </c>
      <c r="E42" s="64" t="s">
        <v>88</v>
      </c>
      <c r="F42" s="64">
        <v>350.91</v>
      </c>
      <c r="G42" s="62">
        <v>1403.65</v>
      </c>
      <c r="H42" s="62">
        <v>9123.7199999999993</v>
      </c>
      <c r="I42" s="62">
        <v>3158.22</v>
      </c>
      <c r="J42" s="62">
        <v>9474.6299999999992</v>
      </c>
    </row>
    <row r="43" spans="1:10" ht="15.75" thickBot="1" x14ac:dyDescent="0.3">
      <c r="A43" s="104" t="s">
        <v>156</v>
      </c>
      <c r="B43" s="62">
        <v>1039.26</v>
      </c>
      <c r="C43" s="62">
        <v>3117.75</v>
      </c>
      <c r="D43" s="64" t="s">
        <v>88</v>
      </c>
      <c r="E43" s="64" t="s">
        <v>88</v>
      </c>
      <c r="F43" s="64">
        <v>115.47</v>
      </c>
      <c r="G43" s="64">
        <v>461.89</v>
      </c>
      <c r="H43" s="62">
        <v>2655.86</v>
      </c>
      <c r="I43" s="64">
        <v>923.79</v>
      </c>
      <c r="J43" s="62">
        <v>2771.33</v>
      </c>
    </row>
    <row r="44" spans="1:10" ht="15.75" thickBot="1" x14ac:dyDescent="0.3">
      <c r="A44" s="104" t="s">
        <v>157</v>
      </c>
      <c r="B44" s="64" t="s">
        <v>88</v>
      </c>
      <c r="C44" s="64" t="s">
        <v>88</v>
      </c>
      <c r="D44" s="62">
        <v>302851.09999999998</v>
      </c>
      <c r="E44" s="62">
        <v>1211404.3999999999</v>
      </c>
      <c r="F44" s="64" t="s">
        <v>88</v>
      </c>
      <c r="G44" s="64" t="s">
        <v>88</v>
      </c>
      <c r="H44" s="62">
        <v>908553.3</v>
      </c>
      <c r="I44" s="62">
        <v>302851.09999999998</v>
      </c>
      <c r="J44" s="62">
        <v>908553.3</v>
      </c>
    </row>
    <row r="45" spans="1:10" ht="15.75" thickBot="1" x14ac:dyDescent="0.3">
      <c r="A45" s="104" t="s">
        <v>158</v>
      </c>
      <c r="B45" s="64" t="s">
        <v>88</v>
      </c>
      <c r="C45" s="64" t="s">
        <v>88</v>
      </c>
      <c r="D45" s="62">
        <v>13218.64</v>
      </c>
      <c r="E45" s="62">
        <v>52874.57</v>
      </c>
      <c r="F45" s="64" t="s">
        <v>88</v>
      </c>
      <c r="G45" s="64" t="s">
        <v>88</v>
      </c>
      <c r="H45" s="62">
        <v>39655.93</v>
      </c>
      <c r="I45" s="62">
        <v>13218.64</v>
      </c>
      <c r="J45" s="62">
        <v>39655.93</v>
      </c>
    </row>
    <row r="46" spans="1:10" ht="15.75" thickBot="1" x14ac:dyDescent="0.3">
      <c r="A46" s="104" t="s">
        <v>159</v>
      </c>
      <c r="B46" s="64" t="s">
        <v>88</v>
      </c>
      <c r="C46" s="64" t="s">
        <v>88</v>
      </c>
      <c r="D46" s="64">
        <v>63.3</v>
      </c>
      <c r="E46" s="64">
        <v>253.2</v>
      </c>
      <c r="F46" s="64" t="s">
        <v>88</v>
      </c>
      <c r="G46" s="64" t="s">
        <v>88</v>
      </c>
      <c r="H46" s="64">
        <v>189.9</v>
      </c>
      <c r="I46" s="64">
        <v>63.3</v>
      </c>
      <c r="J46" s="64">
        <v>189.9</v>
      </c>
    </row>
    <row r="47" spans="1:10" ht="15.75" thickBot="1" x14ac:dyDescent="0.3">
      <c r="A47" s="104" t="s">
        <v>160</v>
      </c>
      <c r="B47" s="64" t="s">
        <v>88</v>
      </c>
      <c r="C47" s="64" t="s">
        <v>88</v>
      </c>
      <c r="D47" s="62">
        <v>11262.5</v>
      </c>
      <c r="E47" s="62">
        <v>45050</v>
      </c>
      <c r="F47" s="64" t="s">
        <v>88</v>
      </c>
      <c r="G47" s="64" t="s">
        <v>88</v>
      </c>
      <c r="H47" s="62">
        <v>33787.5</v>
      </c>
      <c r="I47" s="62">
        <v>11262.5</v>
      </c>
      <c r="J47" s="62">
        <v>33787.5</v>
      </c>
    </row>
    <row r="48" spans="1:10" ht="15.75" thickBot="1" x14ac:dyDescent="0.3">
      <c r="A48" s="105" t="s">
        <v>67</v>
      </c>
      <c r="B48" s="106">
        <v>3454729.36</v>
      </c>
      <c r="C48" s="106">
        <v>9920019.1500000004</v>
      </c>
      <c r="D48" s="106">
        <v>318623.71000000002</v>
      </c>
      <c r="E48" s="106">
        <v>1274494.8799999999</v>
      </c>
      <c r="F48" s="106">
        <v>117876.76</v>
      </c>
      <c r="G48" s="106">
        <v>466374.45</v>
      </c>
      <c r="H48" s="106">
        <v>10409515.869999999</v>
      </c>
      <c r="I48" s="106">
        <v>3655476.31</v>
      </c>
      <c r="J48" s="106">
        <v>10527392.630000001</v>
      </c>
    </row>
    <row r="49" spans="1:10" x14ac:dyDescent="0.25">
      <c r="A49" s="73"/>
    </row>
    <row r="50" spans="1:10" x14ac:dyDescent="0.25">
      <c r="A50" s="73"/>
    </row>
    <row r="52" spans="1:10" ht="15.75" thickBot="1" x14ac:dyDescent="0.3">
      <c r="A52" s="74"/>
    </row>
    <row r="53" spans="1:10" x14ac:dyDescent="0.25">
      <c r="A53" s="96" t="s">
        <v>0</v>
      </c>
      <c r="B53" s="115" t="s">
        <v>77</v>
      </c>
      <c r="C53" s="117" t="s">
        <v>79</v>
      </c>
      <c r="D53" s="115" t="s">
        <v>77</v>
      </c>
      <c r="E53" s="122" t="s">
        <v>162</v>
      </c>
      <c r="F53" s="115" t="s">
        <v>77</v>
      </c>
      <c r="G53" s="122" t="s">
        <v>6</v>
      </c>
      <c r="H53" s="117" t="s">
        <v>79</v>
      </c>
      <c r="I53" s="115" t="s">
        <v>85</v>
      </c>
      <c r="J53" s="115" t="s">
        <v>79</v>
      </c>
    </row>
    <row r="54" spans="1:10" ht="27" x14ac:dyDescent="0.25">
      <c r="A54" s="97"/>
      <c r="B54" s="116" t="s">
        <v>86</v>
      </c>
      <c r="C54" s="118" t="s">
        <v>87</v>
      </c>
      <c r="D54" s="116" t="s">
        <v>161</v>
      </c>
      <c r="E54" s="123"/>
      <c r="F54" s="116" t="s">
        <v>83</v>
      </c>
      <c r="G54" s="123"/>
      <c r="H54" s="118" t="s">
        <v>84</v>
      </c>
      <c r="I54" s="116" t="s">
        <v>163</v>
      </c>
      <c r="J54" s="116" t="s">
        <v>125</v>
      </c>
    </row>
    <row r="55" spans="1:10" ht="15.75" thickBot="1" x14ac:dyDescent="0.3">
      <c r="A55" s="98"/>
      <c r="B55" s="56"/>
      <c r="C55" s="59"/>
      <c r="D55" s="56"/>
      <c r="E55" s="124"/>
      <c r="F55" s="56"/>
      <c r="G55" s="124"/>
      <c r="H55" s="119">
        <v>44926</v>
      </c>
      <c r="I55" s="56"/>
      <c r="J55" s="56"/>
    </row>
    <row r="56" spans="1:10" ht="15.75" thickBot="1" x14ac:dyDescent="0.3">
      <c r="A56" s="61" t="s">
        <v>17</v>
      </c>
      <c r="B56" s="62">
        <v>486746.59</v>
      </c>
      <c r="C56" s="63">
        <v>1010935.37</v>
      </c>
      <c r="D56" s="64" t="s">
        <v>88</v>
      </c>
      <c r="E56" s="65" t="s">
        <v>88</v>
      </c>
      <c r="F56" s="62">
        <v>5560.3</v>
      </c>
      <c r="G56" s="63">
        <v>17108.599999999999</v>
      </c>
      <c r="H56" s="63">
        <v>993826.77</v>
      </c>
      <c r="I56" s="62">
        <v>481186.29</v>
      </c>
      <c r="J56" s="62">
        <v>999387.07</v>
      </c>
    </row>
    <row r="57" spans="1:10" ht="15.75" thickBot="1" x14ac:dyDescent="0.3">
      <c r="A57" s="61" t="s">
        <v>18</v>
      </c>
      <c r="B57" s="64" t="s">
        <v>88</v>
      </c>
      <c r="C57" s="65">
        <v>2.4700000000000002</v>
      </c>
      <c r="D57" s="64" t="s">
        <v>88</v>
      </c>
      <c r="E57" s="65" t="s">
        <v>88</v>
      </c>
      <c r="F57" s="64" t="s">
        <v>88</v>
      </c>
      <c r="G57" s="65" t="s">
        <v>88</v>
      </c>
      <c r="H57" s="65">
        <v>2.4700000000000002</v>
      </c>
      <c r="I57" s="64">
        <v>0</v>
      </c>
      <c r="J57" s="64">
        <v>2.4700000000000002</v>
      </c>
    </row>
    <row r="58" spans="1:10" ht="15.75" thickBot="1" x14ac:dyDescent="0.3">
      <c r="A58" s="61" t="s">
        <v>19</v>
      </c>
      <c r="B58" s="64" t="s">
        <v>88</v>
      </c>
      <c r="C58" s="65">
        <v>0.02</v>
      </c>
      <c r="D58" s="64" t="s">
        <v>88</v>
      </c>
      <c r="E58" s="65" t="s">
        <v>88</v>
      </c>
      <c r="F58" s="64" t="s">
        <v>88</v>
      </c>
      <c r="G58" s="65" t="s">
        <v>88</v>
      </c>
      <c r="H58" s="65">
        <v>0.02</v>
      </c>
      <c r="I58" s="64">
        <v>0</v>
      </c>
      <c r="J58" s="64">
        <v>0.02</v>
      </c>
    </row>
    <row r="59" spans="1:10" ht="15.75" thickBot="1" x14ac:dyDescent="0.3">
      <c r="A59" s="61" t="s">
        <v>89</v>
      </c>
      <c r="B59" s="64">
        <v>0.03</v>
      </c>
      <c r="C59" s="65">
        <v>-0.03</v>
      </c>
      <c r="D59" s="64" t="s">
        <v>88</v>
      </c>
      <c r="E59" s="65" t="s">
        <v>88</v>
      </c>
      <c r="F59" s="64" t="s">
        <v>88</v>
      </c>
      <c r="G59" s="65" t="s">
        <v>88</v>
      </c>
      <c r="H59" s="65">
        <v>-0.03</v>
      </c>
      <c r="I59" s="64">
        <v>0.03</v>
      </c>
      <c r="J59" s="64">
        <v>-0.03</v>
      </c>
    </row>
    <row r="60" spans="1:10" ht="15.75" thickBot="1" x14ac:dyDescent="0.3">
      <c r="A60" s="61" t="s">
        <v>90</v>
      </c>
      <c r="B60" s="64">
        <v>-0.02</v>
      </c>
      <c r="C60" s="65">
        <v>0.03</v>
      </c>
      <c r="D60" s="64" t="s">
        <v>88</v>
      </c>
      <c r="E60" s="65" t="s">
        <v>88</v>
      </c>
      <c r="F60" s="64" t="s">
        <v>88</v>
      </c>
      <c r="G60" s="65" t="s">
        <v>88</v>
      </c>
      <c r="H60" s="65">
        <v>0.03</v>
      </c>
      <c r="I60" s="64">
        <v>-0.02</v>
      </c>
      <c r="J60" s="64">
        <v>0.03</v>
      </c>
    </row>
    <row r="61" spans="1:10" ht="15.75" thickBot="1" x14ac:dyDescent="0.3">
      <c r="A61" s="61" t="s">
        <v>91</v>
      </c>
      <c r="B61" s="64">
        <v>-0.03</v>
      </c>
      <c r="C61" s="65">
        <v>0.03</v>
      </c>
      <c r="D61" s="64" t="s">
        <v>88</v>
      </c>
      <c r="E61" s="65" t="s">
        <v>88</v>
      </c>
      <c r="F61" s="64" t="s">
        <v>88</v>
      </c>
      <c r="G61" s="65" t="s">
        <v>88</v>
      </c>
      <c r="H61" s="65">
        <v>0.03</v>
      </c>
      <c r="I61" s="64">
        <v>-0.03</v>
      </c>
      <c r="J61" s="64">
        <v>0.03</v>
      </c>
    </row>
    <row r="62" spans="1:10" ht="15.75" thickBot="1" x14ac:dyDescent="0.3">
      <c r="A62" s="61" t="s">
        <v>92</v>
      </c>
      <c r="B62" s="64">
        <v>-0.03</v>
      </c>
      <c r="C62" s="65">
        <v>0.03</v>
      </c>
      <c r="D62" s="64" t="s">
        <v>88</v>
      </c>
      <c r="E62" s="65" t="s">
        <v>88</v>
      </c>
      <c r="F62" s="64" t="s">
        <v>88</v>
      </c>
      <c r="G62" s="65" t="s">
        <v>88</v>
      </c>
      <c r="H62" s="65">
        <v>0.03</v>
      </c>
      <c r="I62" s="64">
        <v>-0.03</v>
      </c>
      <c r="J62" s="64">
        <v>0.03</v>
      </c>
    </row>
    <row r="63" spans="1:10" ht="15.75" thickBot="1" x14ac:dyDescent="0.3">
      <c r="A63" s="61" t="s">
        <v>93</v>
      </c>
      <c r="B63" s="64">
        <v>-0.03</v>
      </c>
      <c r="C63" s="65">
        <v>0.03</v>
      </c>
      <c r="D63" s="64" t="s">
        <v>88</v>
      </c>
      <c r="E63" s="65" t="s">
        <v>88</v>
      </c>
      <c r="F63" s="64" t="s">
        <v>88</v>
      </c>
      <c r="G63" s="65" t="s">
        <v>88</v>
      </c>
      <c r="H63" s="65">
        <v>0.03</v>
      </c>
      <c r="I63" s="64">
        <v>-0.03</v>
      </c>
      <c r="J63" s="64">
        <v>0.03</v>
      </c>
    </row>
    <row r="64" spans="1:10" ht="15.75" thickBot="1" x14ac:dyDescent="0.3">
      <c r="A64" s="61" t="s">
        <v>94</v>
      </c>
      <c r="B64" s="62">
        <v>168603.29</v>
      </c>
      <c r="C64" s="63">
        <v>505809.85</v>
      </c>
      <c r="D64" s="64" t="s">
        <v>88</v>
      </c>
      <c r="E64" s="65" t="s">
        <v>88</v>
      </c>
      <c r="F64" s="62">
        <v>10537.71</v>
      </c>
      <c r="G64" s="63">
        <v>42150.82</v>
      </c>
      <c r="H64" s="63">
        <v>463659.03</v>
      </c>
      <c r="I64" s="62">
        <v>158065.57999999999</v>
      </c>
      <c r="J64" s="62">
        <v>474196.74</v>
      </c>
    </row>
    <row r="65" spans="1:10" ht="15.75" thickBot="1" x14ac:dyDescent="0.3">
      <c r="A65" s="61" t="s">
        <v>95</v>
      </c>
      <c r="B65" s="62">
        <v>1360</v>
      </c>
      <c r="C65" s="63">
        <v>4080</v>
      </c>
      <c r="D65" s="64" t="s">
        <v>88</v>
      </c>
      <c r="E65" s="65" t="s">
        <v>88</v>
      </c>
      <c r="F65" s="64">
        <v>170</v>
      </c>
      <c r="G65" s="65">
        <v>680</v>
      </c>
      <c r="H65" s="63">
        <v>3400</v>
      </c>
      <c r="I65" s="62">
        <v>1190</v>
      </c>
      <c r="J65" s="62">
        <v>3570</v>
      </c>
    </row>
    <row r="66" spans="1:10" ht="15.75" thickBot="1" x14ac:dyDescent="0.3">
      <c r="A66" s="61" t="s">
        <v>31</v>
      </c>
      <c r="B66" s="64">
        <v>-0.02</v>
      </c>
      <c r="C66" s="65" t="s">
        <v>88</v>
      </c>
      <c r="D66" s="64" t="s">
        <v>88</v>
      </c>
      <c r="E66" s="65" t="s">
        <v>88</v>
      </c>
      <c r="F66" s="64" t="s">
        <v>88</v>
      </c>
      <c r="G66" s="65" t="s">
        <v>88</v>
      </c>
      <c r="H66" s="65" t="s">
        <v>88</v>
      </c>
      <c r="I66" s="64">
        <v>-0.02</v>
      </c>
      <c r="J66" s="64" t="s">
        <v>88</v>
      </c>
    </row>
    <row r="67" spans="1:10" ht="15.75" thickBot="1" x14ac:dyDescent="0.3">
      <c r="A67" s="61" t="s">
        <v>32</v>
      </c>
      <c r="B67" s="62">
        <v>22930.35</v>
      </c>
      <c r="C67" s="63">
        <v>68791.149999999994</v>
      </c>
      <c r="D67" s="64" t="s">
        <v>88</v>
      </c>
      <c r="E67" s="65" t="s">
        <v>88</v>
      </c>
      <c r="F67" s="62">
        <v>4586.08</v>
      </c>
      <c r="G67" s="63">
        <v>18344.3</v>
      </c>
      <c r="H67" s="63">
        <v>50446.85</v>
      </c>
      <c r="I67" s="62">
        <v>18344.27</v>
      </c>
      <c r="J67" s="62">
        <v>55032.93</v>
      </c>
    </row>
    <row r="68" spans="1:10" ht="15.75" thickBot="1" x14ac:dyDescent="0.3">
      <c r="A68" s="61" t="s">
        <v>96</v>
      </c>
      <c r="B68" s="62">
        <v>3125</v>
      </c>
      <c r="C68" s="63">
        <v>9375</v>
      </c>
      <c r="D68" s="64" t="s">
        <v>88</v>
      </c>
      <c r="E68" s="65" t="s">
        <v>88</v>
      </c>
      <c r="F68" s="64">
        <v>625</v>
      </c>
      <c r="G68" s="63">
        <v>2500</v>
      </c>
      <c r="H68" s="63">
        <v>6875</v>
      </c>
      <c r="I68" s="62">
        <v>2500</v>
      </c>
      <c r="J68" s="62">
        <v>7500</v>
      </c>
    </row>
    <row r="69" spans="1:10" ht="15.75" thickBot="1" x14ac:dyDescent="0.3">
      <c r="A69" s="61" t="s">
        <v>97</v>
      </c>
      <c r="B69" s="62">
        <v>2176408.7599999998</v>
      </c>
      <c r="C69" s="63">
        <v>6529226.2699999996</v>
      </c>
      <c r="D69" s="64" t="s">
        <v>88</v>
      </c>
      <c r="E69" s="65" t="s">
        <v>88</v>
      </c>
      <c r="F69" s="64" t="s">
        <v>88</v>
      </c>
      <c r="G69" s="65" t="s">
        <v>88</v>
      </c>
      <c r="H69" s="63">
        <v>6529226.2699999996</v>
      </c>
      <c r="I69" s="62">
        <v>2176408.7599999998</v>
      </c>
      <c r="J69" s="62">
        <v>6529226.2699999996</v>
      </c>
    </row>
    <row r="70" spans="1:10" ht="15.75" thickBot="1" x14ac:dyDescent="0.3">
      <c r="A70" s="61" t="s">
        <v>98</v>
      </c>
      <c r="B70" s="62">
        <v>80644.97</v>
      </c>
      <c r="C70" s="63">
        <v>241934.86</v>
      </c>
      <c r="D70" s="64" t="s">
        <v>88</v>
      </c>
      <c r="E70" s="65" t="s">
        <v>88</v>
      </c>
      <c r="F70" s="62">
        <v>2658.62</v>
      </c>
      <c r="G70" s="63">
        <v>10634.5</v>
      </c>
      <c r="H70" s="63">
        <v>231300.36</v>
      </c>
      <c r="I70" s="62">
        <v>77986.350000000006</v>
      </c>
      <c r="J70" s="62">
        <v>233958.98</v>
      </c>
    </row>
    <row r="71" spans="1:10" ht="15.75" thickBot="1" x14ac:dyDescent="0.3">
      <c r="A71" s="61" t="s">
        <v>99</v>
      </c>
      <c r="B71" s="62">
        <v>109780.92</v>
      </c>
      <c r="C71" s="63">
        <v>329342.8</v>
      </c>
      <c r="D71" s="64" t="s">
        <v>88</v>
      </c>
      <c r="E71" s="65" t="s">
        <v>88</v>
      </c>
      <c r="F71" s="62">
        <v>14637.46</v>
      </c>
      <c r="G71" s="63">
        <v>58549.83</v>
      </c>
      <c r="H71" s="63">
        <v>270792.96999999997</v>
      </c>
      <c r="I71" s="62">
        <v>95143.46</v>
      </c>
      <c r="J71" s="62">
        <v>285430.43</v>
      </c>
    </row>
    <row r="72" spans="1:10" ht="15.75" thickBot="1" x14ac:dyDescent="0.3">
      <c r="A72" s="61" t="s">
        <v>100</v>
      </c>
      <c r="B72" s="62">
        <v>52186.01</v>
      </c>
      <c r="C72" s="63">
        <v>156557.99</v>
      </c>
      <c r="D72" s="64" t="s">
        <v>88</v>
      </c>
      <c r="E72" s="65" t="s">
        <v>88</v>
      </c>
      <c r="F72" s="62">
        <v>6958.13</v>
      </c>
      <c r="G72" s="63">
        <v>27832.54</v>
      </c>
      <c r="H72" s="63">
        <v>128725.45</v>
      </c>
      <c r="I72" s="62">
        <v>45227.88</v>
      </c>
      <c r="J72" s="62">
        <v>135683.57999999999</v>
      </c>
    </row>
    <row r="73" spans="1:10" ht="15.75" thickBot="1" x14ac:dyDescent="0.3">
      <c r="A73" s="61" t="s">
        <v>101</v>
      </c>
      <c r="B73" s="62">
        <v>85500</v>
      </c>
      <c r="C73" s="63">
        <v>256500</v>
      </c>
      <c r="D73" s="64" t="s">
        <v>88</v>
      </c>
      <c r="E73" s="65" t="s">
        <v>88</v>
      </c>
      <c r="F73" s="62">
        <v>14250</v>
      </c>
      <c r="G73" s="63">
        <v>57000</v>
      </c>
      <c r="H73" s="63">
        <v>199500</v>
      </c>
      <c r="I73" s="62">
        <v>71250</v>
      </c>
      <c r="J73" s="62">
        <v>213750</v>
      </c>
    </row>
    <row r="74" spans="1:10" ht="15.75" thickBot="1" x14ac:dyDescent="0.3">
      <c r="A74" s="61" t="s">
        <v>102</v>
      </c>
      <c r="B74" s="62">
        <v>24750</v>
      </c>
      <c r="C74" s="63">
        <v>74250</v>
      </c>
      <c r="D74" s="64" t="s">
        <v>88</v>
      </c>
      <c r="E74" s="65" t="s">
        <v>88</v>
      </c>
      <c r="F74" s="62">
        <v>4125</v>
      </c>
      <c r="G74" s="63">
        <v>16500</v>
      </c>
      <c r="H74" s="63">
        <v>57750</v>
      </c>
      <c r="I74" s="62">
        <v>20625</v>
      </c>
      <c r="J74" s="62">
        <v>61875</v>
      </c>
    </row>
    <row r="75" spans="1:10" ht="15.75" thickBot="1" x14ac:dyDescent="0.3">
      <c r="A75" s="61" t="s">
        <v>103</v>
      </c>
      <c r="B75" s="62">
        <v>3201.61</v>
      </c>
      <c r="C75" s="63">
        <v>9604.89</v>
      </c>
      <c r="D75" s="64" t="s">
        <v>88</v>
      </c>
      <c r="E75" s="65" t="s">
        <v>88</v>
      </c>
      <c r="F75" s="64">
        <v>457.38</v>
      </c>
      <c r="G75" s="63">
        <v>1829.5</v>
      </c>
      <c r="H75" s="63">
        <v>7775.39</v>
      </c>
      <c r="I75" s="62">
        <v>2744.23</v>
      </c>
      <c r="J75" s="62">
        <v>8232.77</v>
      </c>
    </row>
    <row r="76" spans="1:10" ht="15.75" thickBot="1" x14ac:dyDescent="0.3">
      <c r="A76" s="61" t="s">
        <v>104</v>
      </c>
      <c r="B76" s="62">
        <v>17242.560000000001</v>
      </c>
      <c r="C76" s="63">
        <v>51727.74</v>
      </c>
      <c r="D76" s="64" t="s">
        <v>88</v>
      </c>
      <c r="E76" s="65" t="s">
        <v>88</v>
      </c>
      <c r="F76" s="62">
        <v>2463.23</v>
      </c>
      <c r="G76" s="63">
        <v>9852.9</v>
      </c>
      <c r="H76" s="63">
        <v>41874.839999999997</v>
      </c>
      <c r="I76" s="62">
        <v>14779.33</v>
      </c>
      <c r="J76" s="62">
        <v>44338.07</v>
      </c>
    </row>
    <row r="77" spans="1:10" ht="15.75" thickBot="1" x14ac:dyDescent="0.3">
      <c r="A77" s="61" t="s">
        <v>105</v>
      </c>
      <c r="B77" s="62">
        <v>22226.47</v>
      </c>
      <c r="C77" s="63">
        <v>66679.39</v>
      </c>
      <c r="D77" s="64" t="s">
        <v>88</v>
      </c>
      <c r="E77" s="65" t="s">
        <v>88</v>
      </c>
      <c r="F77" s="62">
        <v>3704.41</v>
      </c>
      <c r="G77" s="63">
        <v>14817.64</v>
      </c>
      <c r="H77" s="63">
        <v>51861.75</v>
      </c>
      <c r="I77" s="62">
        <v>18522.060000000001</v>
      </c>
      <c r="J77" s="62">
        <v>55566.16</v>
      </c>
    </row>
    <row r="78" spans="1:10" ht="15.75" thickBot="1" x14ac:dyDescent="0.3">
      <c r="A78" s="61" t="s">
        <v>106</v>
      </c>
      <c r="B78" s="62">
        <v>41647.51</v>
      </c>
      <c r="C78" s="63">
        <v>124942.49</v>
      </c>
      <c r="D78" s="64" t="s">
        <v>88</v>
      </c>
      <c r="E78" s="65" t="s">
        <v>88</v>
      </c>
      <c r="F78" s="62">
        <v>5949.64</v>
      </c>
      <c r="G78" s="63">
        <v>23798.57</v>
      </c>
      <c r="H78" s="63">
        <v>101143.92</v>
      </c>
      <c r="I78" s="62">
        <v>35697.870000000003</v>
      </c>
      <c r="J78" s="62">
        <v>107093.56</v>
      </c>
    </row>
    <row r="79" spans="1:10" ht="15.75" thickBot="1" x14ac:dyDescent="0.3">
      <c r="A79" s="61" t="s">
        <v>107</v>
      </c>
      <c r="B79" s="62">
        <v>1613.96</v>
      </c>
      <c r="C79" s="63">
        <v>4841.83</v>
      </c>
      <c r="D79" s="64" t="s">
        <v>88</v>
      </c>
      <c r="E79" s="65" t="s">
        <v>88</v>
      </c>
      <c r="F79" s="64">
        <v>201.74</v>
      </c>
      <c r="G79" s="65">
        <v>806.98</v>
      </c>
      <c r="H79" s="63">
        <v>4034.85</v>
      </c>
      <c r="I79" s="62">
        <v>1412.22</v>
      </c>
      <c r="J79" s="62">
        <v>4236.59</v>
      </c>
    </row>
    <row r="80" spans="1:10" ht="15.75" thickBot="1" x14ac:dyDescent="0.3">
      <c r="A80" s="61" t="s">
        <v>108</v>
      </c>
      <c r="B80" s="62">
        <v>8400</v>
      </c>
      <c r="C80" s="63">
        <v>25200</v>
      </c>
      <c r="D80" s="64" t="s">
        <v>88</v>
      </c>
      <c r="E80" s="65" t="s">
        <v>88</v>
      </c>
      <c r="F80" s="62">
        <v>1200</v>
      </c>
      <c r="G80" s="63">
        <v>4800</v>
      </c>
      <c r="H80" s="63">
        <v>20400</v>
      </c>
      <c r="I80" s="62">
        <v>7200</v>
      </c>
      <c r="J80" s="62">
        <v>21600</v>
      </c>
    </row>
    <row r="81" spans="1:10" ht="15.75" thickBot="1" x14ac:dyDescent="0.3">
      <c r="A81" s="61" t="s">
        <v>109</v>
      </c>
      <c r="B81" s="62">
        <v>22750</v>
      </c>
      <c r="C81" s="63">
        <v>68250</v>
      </c>
      <c r="D81" s="64" t="s">
        <v>88</v>
      </c>
      <c r="E81" s="65" t="s">
        <v>88</v>
      </c>
      <c r="F81" s="62">
        <v>3250</v>
      </c>
      <c r="G81" s="63">
        <v>13000</v>
      </c>
      <c r="H81" s="63">
        <v>55250</v>
      </c>
      <c r="I81" s="62">
        <v>19500</v>
      </c>
      <c r="J81" s="62">
        <v>58500</v>
      </c>
    </row>
    <row r="82" spans="1:10" ht="15.75" thickBot="1" x14ac:dyDescent="0.3">
      <c r="A82" s="61" t="s">
        <v>110</v>
      </c>
      <c r="B82" s="62">
        <v>52500</v>
      </c>
      <c r="C82" s="63">
        <v>157500</v>
      </c>
      <c r="D82" s="64" t="s">
        <v>88</v>
      </c>
      <c r="E82" s="65" t="s">
        <v>88</v>
      </c>
      <c r="F82" s="62">
        <v>7500</v>
      </c>
      <c r="G82" s="63">
        <v>30000</v>
      </c>
      <c r="H82" s="63">
        <v>127500</v>
      </c>
      <c r="I82" s="62">
        <v>45000</v>
      </c>
      <c r="J82" s="62">
        <v>135000</v>
      </c>
    </row>
    <row r="83" spans="1:10" ht="15.75" thickBot="1" x14ac:dyDescent="0.3">
      <c r="A83" s="61" t="s">
        <v>110</v>
      </c>
      <c r="B83" s="62">
        <v>47000</v>
      </c>
      <c r="C83" s="63">
        <v>141000</v>
      </c>
      <c r="D83" s="64" t="s">
        <v>88</v>
      </c>
      <c r="E83" s="65" t="s">
        <v>88</v>
      </c>
      <c r="F83" s="62">
        <v>5875</v>
      </c>
      <c r="G83" s="63">
        <v>23500</v>
      </c>
      <c r="H83" s="63">
        <v>117500</v>
      </c>
      <c r="I83" s="62">
        <v>41125</v>
      </c>
      <c r="J83" s="62">
        <v>123375</v>
      </c>
    </row>
    <row r="84" spans="1:10" ht="15.75" thickBot="1" x14ac:dyDescent="0.3">
      <c r="A84" s="61" t="s">
        <v>58</v>
      </c>
      <c r="B84" s="62">
        <v>5776.75</v>
      </c>
      <c r="C84" s="63">
        <v>17330.25</v>
      </c>
      <c r="D84" s="64" t="s">
        <v>88</v>
      </c>
      <c r="E84" s="65" t="s">
        <v>88</v>
      </c>
      <c r="F84" s="64">
        <v>641.86</v>
      </c>
      <c r="G84" s="63">
        <v>2567.4499999999998</v>
      </c>
      <c r="H84" s="63">
        <v>14762.8</v>
      </c>
      <c r="I84" s="62">
        <v>5134.8900000000003</v>
      </c>
      <c r="J84" s="62">
        <v>15404.66</v>
      </c>
    </row>
    <row r="85" spans="1:10" ht="15.75" thickBot="1" x14ac:dyDescent="0.3">
      <c r="A85" s="61" t="s">
        <v>112</v>
      </c>
      <c r="B85" s="62">
        <v>33939.980000000003</v>
      </c>
      <c r="C85" s="63">
        <v>101819.9</v>
      </c>
      <c r="D85" s="62">
        <v>8783.26</v>
      </c>
      <c r="E85" s="63">
        <v>35133.040000000001</v>
      </c>
      <c r="F85" s="62">
        <v>3435.44</v>
      </c>
      <c r="G85" s="63">
        <v>13741.79</v>
      </c>
      <c r="H85" s="63">
        <v>114427.89</v>
      </c>
      <c r="I85" s="62">
        <v>39287.800000000003</v>
      </c>
      <c r="J85" s="62">
        <v>117863.33</v>
      </c>
    </row>
    <row r="86" spans="1:10" ht="15.75" thickBot="1" x14ac:dyDescent="0.3">
      <c r="A86" s="61" t="s">
        <v>113</v>
      </c>
      <c r="B86" s="62">
        <v>61181.14</v>
      </c>
      <c r="C86" s="63">
        <v>183543.45</v>
      </c>
      <c r="D86" s="62">
        <v>10762.28</v>
      </c>
      <c r="E86" s="63">
        <v>43049.13</v>
      </c>
      <c r="F86" s="62">
        <v>6217.92</v>
      </c>
      <c r="G86" s="63">
        <v>24871.66</v>
      </c>
      <c r="H86" s="63">
        <v>190958.64</v>
      </c>
      <c r="I86" s="62">
        <v>65725.5</v>
      </c>
      <c r="J86" s="62">
        <v>197176.56</v>
      </c>
    </row>
    <row r="87" spans="1:10" ht="15.75" thickBot="1" x14ac:dyDescent="0.3">
      <c r="A87" s="61" t="s">
        <v>59</v>
      </c>
      <c r="B87" s="62">
        <v>15829.7</v>
      </c>
      <c r="C87" s="63">
        <v>8043.62</v>
      </c>
      <c r="D87" s="64" t="s">
        <v>88</v>
      </c>
      <c r="E87" s="65" t="s">
        <v>88</v>
      </c>
      <c r="F87" s="64">
        <v>335.15</v>
      </c>
      <c r="G87" s="63">
        <v>1340.61</v>
      </c>
      <c r="H87" s="63">
        <v>6703.01</v>
      </c>
      <c r="I87" s="62">
        <v>15494.55</v>
      </c>
      <c r="J87" s="62">
        <v>7038.16</v>
      </c>
    </row>
    <row r="88" spans="1:10" ht="15.75" thickBot="1" x14ac:dyDescent="0.3">
      <c r="A88" s="61" t="s">
        <v>114</v>
      </c>
      <c r="B88" s="62">
        <v>4198.3599999999997</v>
      </c>
      <c r="C88" s="63">
        <v>12595.09</v>
      </c>
      <c r="D88" s="62">
        <v>3509.13</v>
      </c>
      <c r="E88" s="63">
        <v>14036.5</v>
      </c>
      <c r="F88" s="64">
        <v>419.84</v>
      </c>
      <c r="G88" s="63">
        <v>1679.35</v>
      </c>
      <c r="H88" s="63">
        <v>21443.11</v>
      </c>
      <c r="I88" s="62">
        <v>7287.65</v>
      </c>
      <c r="J88" s="62">
        <v>21862.95</v>
      </c>
    </row>
    <row r="89" spans="1:10" ht="15.75" thickBot="1" x14ac:dyDescent="0.3">
      <c r="A89" s="61" t="s">
        <v>115</v>
      </c>
      <c r="B89" s="68">
        <v>1154.73</v>
      </c>
      <c r="C89" s="69">
        <v>3464.17</v>
      </c>
      <c r="D89" s="66" t="s">
        <v>88</v>
      </c>
      <c r="E89" s="67" t="s">
        <v>88</v>
      </c>
      <c r="F89" s="66">
        <v>115.47</v>
      </c>
      <c r="G89" s="67">
        <v>461.89</v>
      </c>
      <c r="H89" s="69">
        <v>3002.28</v>
      </c>
      <c r="I89" s="68">
        <v>1039.26</v>
      </c>
      <c r="J89" s="68">
        <v>3117.75</v>
      </c>
    </row>
    <row r="90" spans="1:10" ht="15.75" thickBot="1" x14ac:dyDescent="0.3">
      <c r="A90" s="105" t="s">
        <v>67</v>
      </c>
      <c r="B90" s="120">
        <v>3550698.56</v>
      </c>
      <c r="C90" s="121">
        <v>10163348.689999999</v>
      </c>
      <c r="D90" s="120">
        <v>23054.67</v>
      </c>
      <c r="E90" s="121">
        <v>92218.67</v>
      </c>
      <c r="F90" s="120">
        <v>105875.38</v>
      </c>
      <c r="G90" s="121">
        <v>418368.93</v>
      </c>
      <c r="H90" s="121">
        <v>9814143.7599999998</v>
      </c>
      <c r="I90" s="120">
        <v>3467877.85</v>
      </c>
      <c r="J90" s="120">
        <v>9920019.1400000006</v>
      </c>
    </row>
  </sheetData>
  <mergeCells count="11">
    <mergeCell ref="H1:H2"/>
    <mergeCell ref="I1:I2"/>
    <mergeCell ref="A53:A55"/>
    <mergeCell ref="E53:E55"/>
    <mergeCell ref="G53:G55"/>
    <mergeCell ref="A1:A2"/>
    <mergeCell ref="B1:B2"/>
    <mergeCell ref="D1:D2"/>
    <mergeCell ref="E1:E2"/>
    <mergeCell ref="F1:F2"/>
    <mergeCell ref="G1:G2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79"/>
  <sheetViews>
    <sheetView workbookViewId="0">
      <selection activeCell="L14" sqref="L14"/>
    </sheetView>
  </sheetViews>
  <sheetFormatPr baseColWidth="10" defaultColWidth="9.140625" defaultRowHeight="15" x14ac:dyDescent="0.25"/>
  <cols>
    <col min="1" max="1" width="34.7109375" bestFit="1" customWidth="1"/>
  </cols>
  <sheetData>
    <row r="1" spans="1:10" x14ac:dyDescent="0.25">
      <c r="A1" s="96" t="s">
        <v>0</v>
      </c>
      <c r="B1" s="54" t="s">
        <v>77</v>
      </c>
      <c r="C1" s="57" t="s">
        <v>79</v>
      </c>
      <c r="D1" s="54" t="s">
        <v>77</v>
      </c>
      <c r="E1" s="99" t="s">
        <v>82</v>
      </c>
      <c r="F1" s="54" t="s">
        <v>77</v>
      </c>
      <c r="G1" s="99" t="s">
        <v>6</v>
      </c>
      <c r="H1" s="57" t="s">
        <v>79</v>
      </c>
      <c r="I1" s="54" t="s">
        <v>85</v>
      </c>
      <c r="J1" s="54" t="s">
        <v>79</v>
      </c>
    </row>
    <row r="2" spans="1:10" ht="27" x14ac:dyDescent="0.25">
      <c r="A2" s="97"/>
      <c r="B2" s="55" t="s">
        <v>78</v>
      </c>
      <c r="C2" s="58" t="s">
        <v>80</v>
      </c>
      <c r="D2" s="55" t="s">
        <v>81</v>
      </c>
      <c r="E2" s="100"/>
      <c r="F2" s="55" t="s">
        <v>83</v>
      </c>
      <c r="G2" s="100"/>
      <c r="H2" s="58" t="s">
        <v>84</v>
      </c>
      <c r="I2" s="55" t="s">
        <v>86</v>
      </c>
      <c r="J2" s="55" t="s">
        <v>87</v>
      </c>
    </row>
    <row r="3" spans="1:10" ht="15.75" thickBot="1" x14ac:dyDescent="0.3">
      <c r="A3" s="98"/>
      <c r="B3" s="56"/>
      <c r="C3" s="59"/>
      <c r="D3" s="56"/>
      <c r="E3" s="101"/>
      <c r="F3" s="56"/>
      <c r="G3" s="101"/>
      <c r="H3" s="60">
        <v>44561</v>
      </c>
      <c r="I3" s="56"/>
      <c r="J3" s="56"/>
    </row>
    <row r="4" spans="1:10" ht="15.75" thickBot="1" x14ac:dyDescent="0.3">
      <c r="A4" s="61" t="s">
        <v>17</v>
      </c>
      <c r="B4" s="62">
        <v>492306.89</v>
      </c>
      <c r="C4" s="63">
        <v>1022483.67</v>
      </c>
      <c r="D4" s="64" t="s">
        <v>88</v>
      </c>
      <c r="E4" s="65" t="s">
        <v>88</v>
      </c>
      <c r="F4" s="62">
        <v>5560.3</v>
      </c>
      <c r="G4" s="63">
        <v>17108.599999999999</v>
      </c>
      <c r="H4" s="63">
        <v>1005375.07</v>
      </c>
      <c r="I4" s="62">
        <v>486746.59</v>
      </c>
      <c r="J4" s="62">
        <v>1010935.37</v>
      </c>
    </row>
    <row r="5" spans="1:10" ht="15.75" thickBot="1" x14ac:dyDescent="0.3">
      <c r="A5" s="61" t="s">
        <v>18</v>
      </c>
      <c r="B5" s="64" t="s">
        <v>88</v>
      </c>
      <c r="C5" s="65">
        <v>2.4700000000000002</v>
      </c>
      <c r="D5" s="64" t="s">
        <v>88</v>
      </c>
      <c r="E5" s="65" t="s">
        <v>88</v>
      </c>
      <c r="F5" s="64" t="s">
        <v>88</v>
      </c>
      <c r="G5" s="65" t="s">
        <v>88</v>
      </c>
      <c r="H5" s="65">
        <v>2.4700000000000002</v>
      </c>
      <c r="I5" s="64" t="s">
        <v>88</v>
      </c>
      <c r="J5" s="64">
        <v>2.4700000000000002</v>
      </c>
    </row>
    <row r="6" spans="1:10" ht="15.75" thickBot="1" x14ac:dyDescent="0.3">
      <c r="A6" s="61" t="s">
        <v>19</v>
      </c>
      <c r="B6" s="64" t="s">
        <v>88</v>
      </c>
      <c r="C6" s="65">
        <v>0.02</v>
      </c>
      <c r="D6" s="64" t="s">
        <v>88</v>
      </c>
      <c r="E6" s="65" t="s">
        <v>88</v>
      </c>
      <c r="F6" s="64" t="s">
        <v>88</v>
      </c>
      <c r="G6" s="65" t="s">
        <v>88</v>
      </c>
      <c r="H6" s="65" t="s">
        <v>88</v>
      </c>
      <c r="I6" s="64" t="s">
        <v>88</v>
      </c>
      <c r="J6" s="64">
        <v>0.02</v>
      </c>
    </row>
    <row r="7" spans="1:10" ht="15.75" thickBot="1" x14ac:dyDescent="0.3">
      <c r="A7" s="61" t="s">
        <v>89</v>
      </c>
      <c r="B7" s="64">
        <v>0.03</v>
      </c>
      <c r="C7" s="65">
        <v>-0.03</v>
      </c>
      <c r="D7" s="64" t="s">
        <v>88</v>
      </c>
      <c r="E7" s="65" t="s">
        <v>88</v>
      </c>
      <c r="F7" s="64" t="s">
        <v>88</v>
      </c>
      <c r="G7" s="65" t="s">
        <v>88</v>
      </c>
      <c r="H7" s="65">
        <v>-0.03</v>
      </c>
      <c r="I7" s="64">
        <v>0.03</v>
      </c>
      <c r="J7" s="64">
        <v>-0.03</v>
      </c>
    </row>
    <row r="8" spans="1:10" ht="15.75" thickBot="1" x14ac:dyDescent="0.3">
      <c r="A8" s="61" t="s">
        <v>90</v>
      </c>
      <c r="B8" s="64">
        <v>-0.02</v>
      </c>
      <c r="C8" s="65">
        <v>0.03</v>
      </c>
      <c r="D8" s="64" t="s">
        <v>88</v>
      </c>
      <c r="E8" s="65" t="s">
        <v>88</v>
      </c>
      <c r="F8" s="64" t="s">
        <v>88</v>
      </c>
      <c r="G8" s="65" t="s">
        <v>88</v>
      </c>
      <c r="H8" s="65">
        <v>0.03</v>
      </c>
      <c r="I8" s="64">
        <v>-0.02</v>
      </c>
      <c r="J8" s="64">
        <v>0.03</v>
      </c>
    </row>
    <row r="9" spans="1:10" ht="15.75" thickBot="1" x14ac:dyDescent="0.3">
      <c r="A9" s="61" t="s">
        <v>91</v>
      </c>
      <c r="B9" s="64">
        <v>-0.03</v>
      </c>
      <c r="C9" s="65">
        <v>0.03</v>
      </c>
      <c r="D9" s="64" t="s">
        <v>88</v>
      </c>
      <c r="E9" s="65" t="s">
        <v>88</v>
      </c>
      <c r="F9" s="64" t="s">
        <v>88</v>
      </c>
      <c r="G9" s="65" t="s">
        <v>88</v>
      </c>
      <c r="H9" s="65">
        <v>0.03</v>
      </c>
      <c r="I9" s="64">
        <v>-0.03</v>
      </c>
      <c r="J9" s="64">
        <v>0.03</v>
      </c>
    </row>
    <row r="10" spans="1:10" ht="15.75" thickBot="1" x14ac:dyDescent="0.3">
      <c r="A10" s="61" t="s">
        <v>92</v>
      </c>
      <c r="B10" s="64">
        <v>-0.03</v>
      </c>
      <c r="C10" s="65">
        <v>0.03</v>
      </c>
      <c r="D10" s="64" t="s">
        <v>88</v>
      </c>
      <c r="E10" s="65" t="s">
        <v>88</v>
      </c>
      <c r="F10" s="64" t="s">
        <v>88</v>
      </c>
      <c r="G10" s="65" t="s">
        <v>88</v>
      </c>
      <c r="H10" s="65">
        <v>0.03</v>
      </c>
      <c r="I10" s="64">
        <v>-0.03</v>
      </c>
      <c r="J10" s="64">
        <v>0.03</v>
      </c>
    </row>
    <row r="11" spans="1:10" ht="15.75" thickBot="1" x14ac:dyDescent="0.3">
      <c r="A11" s="61" t="s">
        <v>93</v>
      </c>
      <c r="B11" s="64">
        <v>-0.03</v>
      </c>
      <c r="C11" s="65">
        <v>0.03</v>
      </c>
      <c r="D11" s="64" t="s">
        <v>88</v>
      </c>
      <c r="E11" s="65" t="s">
        <v>88</v>
      </c>
      <c r="F11" s="64" t="s">
        <v>88</v>
      </c>
      <c r="G11" s="65" t="s">
        <v>88</v>
      </c>
      <c r="H11" s="65">
        <v>0.03</v>
      </c>
      <c r="I11" s="64">
        <v>-0.03</v>
      </c>
      <c r="J11" s="64">
        <v>0.03</v>
      </c>
    </row>
    <row r="12" spans="1:10" ht="15.75" thickBot="1" x14ac:dyDescent="0.3">
      <c r="A12" s="61" t="s">
        <v>94</v>
      </c>
      <c r="B12" s="62">
        <v>168603.29</v>
      </c>
      <c r="C12" s="63">
        <v>505809.85</v>
      </c>
      <c r="D12" s="64" t="s">
        <v>88</v>
      </c>
      <c r="E12" s="65" t="s">
        <v>88</v>
      </c>
      <c r="F12" s="64" t="s">
        <v>88</v>
      </c>
      <c r="G12" s="65" t="s">
        <v>88</v>
      </c>
      <c r="H12" s="63">
        <v>505809.85</v>
      </c>
      <c r="I12" s="62">
        <v>168603.29</v>
      </c>
      <c r="J12" s="62">
        <v>505809.85</v>
      </c>
    </row>
    <row r="13" spans="1:10" ht="15.75" thickBot="1" x14ac:dyDescent="0.3">
      <c r="A13" s="61" t="s">
        <v>95</v>
      </c>
      <c r="B13" s="62">
        <v>1530</v>
      </c>
      <c r="C13" s="63">
        <v>4590</v>
      </c>
      <c r="D13" s="64" t="s">
        <v>88</v>
      </c>
      <c r="E13" s="65" t="s">
        <v>88</v>
      </c>
      <c r="F13" s="64">
        <v>170</v>
      </c>
      <c r="G13" s="65">
        <v>680</v>
      </c>
      <c r="H13" s="63">
        <v>3910</v>
      </c>
      <c r="I13" s="62">
        <v>1360</v>
      </c>
      <c r="J13" s="62">
        <v>4080</v>
      </c>
    </row>
    <row r="14" spans="1:10" ht="15.75" thickBot="1" x14ac:dyDescent="0.3">
      <c r="A14" s="61" t="s">
        <v>31</v>
      </c>
      <c r="B14" s="64">
        <v>-0.02</v>
      </c>
      <c r="C14" s="65" t="s">
        <v>88</v>
      </c>
      <c r="D14" s="64" t="s">
        <v>88</v>
      </c>
      <c r="E14" s="65" t="s">
        <v>88</v>
      </c>
      <c r="F14" s="64" t="s">
        <v>88</v>
      </c>
      <c r="G14" s="65" t="s">
        <v>88</v>
      </c>
      <c r="H14" s="65" t="s">
        <v>88</v>
      </c>
      <c r="I14" s="64">
        <v>-0.02</v>
      </c>
      <c r="J14" s="64" t="s">
        <v>88</v>
      </c>
    </row>
    <row r="15" spans="1:10" ht="15.75" thickBot="1" x14ac:dyDescent="0.3">
      <c r="A15" s="61" t="s">
        <v>32</v>
      </c>
      <c r="B15" s="62">
        <v>27516.43</v>
      </c>
      <c r="C15" s="63">
        <v>82549.37</v>
      </c>
      <c r="D15" s="64" t="s">
        <v>88</v>
      </c>
      <c r="E15" s="65" t="s">
        <v>88</v>
      </c>
      <c r="F15" s="62">
        <v>4586.08</v>
      </c>
      <c r="G15" s="63">
        <v>18344.3</v>
      </c>
      <c r="H15" s="63">
        <v>64205.07</v>
      </c>
      <c r="I15" s="62">
        <v>22930.35</v>
      </c>
      <c r="J15" s="62">
        <v>68791.149999999994</v>
      </c>
    </row>
    <row r="16" spans="1:10" ht="15.75" thickBot="1" x14ac:dyDescent="0.3">
      <c r="A16" s="61" t="s">
        <v>96</v>
      </c>
      <c r="B16" s="62">
        <v>3750</v>
      </c>
      <c r="C16" s="63">
        <v>11250</v>
      </c>
      <c r="D16" s="64" t="s">
        <v>88</v>
      </c>
      <c r="E16" s="65" t="s">
        <v>88</v>
      </c>
      <c r="F16" s="64">
        <v>625</v>
      </c>
      <c r="G16" s="63">
        <v>2500</v>
      </c>
      <c r="H16" s="63">
        <v>8750</v>
      </c>
      <c r="I16" s="62">
        <v>3125</v>
      </c>
      <c r="J16" s="62">
        <v>9375</v>
      </c>
    </row>
    <row r="17" spans="1:10" ht="15.75" thickBot="1" x14ac:dyDescent="0.3">
      <c r="A17" s="61" t="s">
        <v>97</v>
      </c>
      <c r="B17" s="62">
        <v>2176408.7599999998</v>
      </c>
      <c r="C17" s="63">
        <v>6529226.2699999996</v>
      </c>
      <c r="D17" s="64" t="s">
        <v>88</v>
      </c>
      <c r="E17" s="65" t="s">
        <v>88</v>
      </c>
      <c r="F17" s="64" t="s">
        <v>88</v>
      </c>
      <c r="G17" s="65" t="s">
        <v>88</v>
      </c>
      <c r="H17" s="63">
        <v>6529226.2699999996</v>
      </c>
      <c r="I17" s="62">
        <v>2176408.7599999998</v>
      </c>
      <c r="J17" s="62">
        <v>6529226.2699999996</v>
      </c>
    </row>
    <row r="18" spans="1:10" ht="15.75" thickBot="1" x14ac:dyDescent="0.3">
      <c r="A18" s="61" t="s">
        <v>98</v>
      </c>
      <c r="B18" s="62">
        <v>83303.59</v>
      </c>
      <c r="C18" s="63">
        <v>249910.74</v>
      </c>
      <c r="D18" s="64" t="s">
        <v>88</v>
      </c>
      <c r="E18" s="65" t="s">
        <v>88</v>
      </c>
      <c r="F18" s="62">
        <v>2658.62</v>
      </c>
      <c r="G18" s="63">
        <v>10634.5</v>
      </c>
      <c r="H18" s="63">
        <v>239276.24</v>
      </c>
      <c r="I18" s="62">
        <v>80644.97</v>
      </c>
      <c r="J18" s="62">
        <v>241934.86</v>
      </c>
    </row>
    <row r="19" spans="1:10" ht="15.75" thickBot="1" x14ac:dyDescent="0.3">
      <c r="A19" s="61" t="s">
        <v>99</v>
      </c>
      <c r="B19" s="62">
        <v>124418.38</v>
      </c>
      <c r="C19" s="63">
        <v>373255.17</v>
      </c>
      <c r="D19" s="64" t="s">
        <v>88</v>
      </c>
      <c r="E19" s="65" t="s">
        <v>88</v>
      </c>
      <c r="F19" s="62">
        <v>14637.46</v>
      </c>
      <c r="G19" s="63">
        <v>58549.83</v>
      </c>
      <c r="H19" s="63">
        <v>314705.34000000003</v>
      </c>
      <c r="I19" s="62">
        <v>109780.92</v>
      </c>
      <c r="J19" s="62">
        <v>329342.8</v>
      </c>
    </row>
    <row r="20" spans="1:10" ht="15.75" thickBot="1" x14ac:dyDescent="0.3">
      <c r="A20" s="61" t="s">
        <v>100</v>
      </c>
      <c r="B20" s="62">
        <v>59144.14</v>
      </c>
      <c r="C20" s="63">
        <v>177432.4</v>
      </c>
      <c r="D20" s="64" t="s">
        <v>88</v>
      </c>
      <c r="E20" s="65" t="s">
        <v>88</v>
      </c>
      <c r="F20" s="62">
        <v>6958.13</v>
      </c>
      <c r="G20" s="63">
        <v>27832.54</v>
      </c>
      <c r="H20" s="63">
        <v>149599.85999999999</v>
      </c>
      <c r="I20" s="62">
        <v>52186.01</v>
      </c>
      <c r="J20" s="62">
        <v>156557.99</v>
      </c>
    </row>
    <row r="21" spans="1:10" ht="15.75" thickBot="1" x14ac:dyDescent="0.3">
      <c r="A21" s="61" t="s">
        <v>101</v>
      </c>
      <c r="B21" s="62">
        <v>99750</v>
      </c>
      <c r="C21" s="63">
        <v>299250</v>
      </c>
      <c r="D21" s="64" t="s">
        <v>88</v>
      </c>
      <c r="E21" s="65" t="s">
        <v>88</v>
      </c>
      <c r="F21" s="62">
        <v>14250</v>
      </c>
      <c r="G21" s="63">
        <v>57000</v>
      </c>
      <c r="H21" s="63">
        <v>242250</v>
      </c>
      <c r="I21" s="62">
        <v>85500</v>
      </c>
      <c r="J21" s="62">
        <v>256500</v>
      </c>
    </row>
    <row r="22" spans="1:10" ht="15.75" thickBot="1" x14ac:dyDescent="0.3">
      <c r="A22" s="61" t="s">
        <v>102</v>
      </c>
      <c r="B22" s="62">
        <v>28875</v>
      </c>
      <c r="C22" s="63">
        <v>86625</v>
      </c>
      <c r="D22" s="64" t="s">
        <v>88</v>
      </c>
      <c r="E22" s="65" t="s">
        <v>88</v>
      </c>
      <c r="F22" s="62">
        <v>4125</v>
      </c>
      <c r="G22" s="63">
        <v>16500</v>
      </c>
      <c r="H22" s="63">
        <v>70125</v>
      </c>
      <c r="I22" s="62">
        <v>24750</v>
      </c>
      <c r="J22" s="62">
        <v>74250</v>
      </c>
    </row>
    <row r="23" spans="1:10" ht="15.75" thickBot="1" x14ac:dyDescent="0.3">
      <c r="A23" s="61" t="s">
        <v>103</v>
      </c>
      <c r="B23" s="62">
        <v>3658.99</v>
      </c>
      <c r="C23" s="63">
        <v>10977.01</v>
      </c>
      <c r="D23" s="64" t="s">
        <v>88</v>
      </c>
      <c r="E23" s="65" t="s">
        <v>88</v>
      </c>
      <c r="F23" s="64">
        <v>457.38</v>
      </c>
      <c r="G23" s="63">
        <v>1829.5</v>
      </c>
      <c r="H23" s="63">
        <v>9147.51</v>
      </c>
      <c r="I23" s="62">
        <v>3201.61</v>
      </c>
      <c r="J23" s="62">
        <v>9604.89</v>
      </c>
    </row>
    <row r="24" spans="1:10" ht="15.75" thickBot="1" x14ac:dyDescent="0.3">
      <c r="A24" s="61" t="s">
        <v>104</v>
      </c>
      <c r="B24" s="62">
        <v>19705.79</v>
      </c>
      <c r="C24" s="63">
        <v>59117.41</v>
      </c>
      <c r="D24" s="64" t="s">
        <v>88</v>
      </c>
      <c r="E24" s="65" t="s">
        <v>88</v>
      </c>
      <c r="F24" s="62">
        <v>2463.23</v>
      </c>
      <c r="G24" s="63">
        <v>9852.9</v>
      </c>
      <c r="H24" s="63">
        <v>49264.51</v>
      </c>
      <c r="I24" s="62">
        <v>17242.560000000001</v>
      </c>
      <c r="J24" s="62">
        <v>51727.74</v>
      </c>
    </row>
    <row r="25" spans="1:10" ht="15.75" thickBot="1" x14ac:dyDescent="0.3">
      <c r="A25" s="61" t="s">
        <v>105</v>
      </c>
      <c r="B25" s="62">
        <v>25930.880000000001</v>
      </c>
      <c r="C25" s="63">
        <v>77792.62</v>
      </c>
      <c r="D25" s="64" t="s">
        <v>88</v>
      </c>
      <c r="E25" s="65" t="s">
        <v>88</v>
      </c>
      <c r="F25" s="62">
        <v>3704.41</v>
      </c>
      <c r="G25" s="63">
        <v>14817.64</v>
      </c>
      <c r="H25" s="63">
        <v>62974.98</v>
      </c>
      <c r="I25" s="62">
        <v>22226.47</v>
      </c>
      <c r="J25" s="62">
        <v>66679.39</v>
      </c>
    </row>
    <row r="26" spans="1:10" ht="15.75" thickBot="1" x14ac:dyDescent="0.3">
      <c r="A26" s="61" t="s">
        <v>106</v>
      </c>
      <c r="B26" s="62">
        <v>47597.15</v>
      </c>
      <c r="C26" s="63">
        <v>142791.42000000001</v>
      </c>
      <c r="D26" s="64" t="s">
        <v>88</v>
      </c>
      <c r="E26" s="65" t="s">
        <v>88</v>
      </c>
      <c r="F26" s="62">
        <v>5949.64</v>
      </c>
      <c r="G26" s="63">
        <v>23798.57</v>
      </c>
      <c r="H26" s="63">
        <v>118992.85</v>
      </c>
      <c r="I26" s="62">
        <v>41647.51</v>
      </c>
      <c r="J26" s="62">
        <v>124942.49</v>
      </c>
    </row>
    <row r="27" spans="1:10" ht="15.75" thickBot="1" x14ac:dyDescent="0.3">
      <c r="A27" s="61" t="s">
        <v>107</v>
      </c>
      <c r="B27" s="62">
        <v>1815.7</v>
      </c>
      <c r="C27" s="63">
        <v>5447.07</v>
      </c>
      <c r="D27" s="64" t="s">
        <v>88</v>
      </c>
      <c r="E27" s="65" t="s">
        <v>88</v>
      </c>
      <c r="F27" s="64">
        <v>201.74</v>
      </c>
      <c r="G27" s="65">
        <v>806.98</v>
      </c>
      <c r="H27" s="63">
        <v>4640.09</v>
      </c>
      <c r="I27" s="62">
        <v>1613.96</v>
      </c>
      <c r="J27" s="62">
        <v>4841.83</v>
      </c>
    </row>
    <row r="28" spans="1:10" ht="15.75" thickBot="1" x14ac:dyDescent="0.3">
      <c r="A28" s="61" t="s">
        <v>108</v>
      </c>
      <c r="B28" s="62">
        <v>9600</v>
      </c>
      <c r="C28" s="63">
        <v>28800</v>
      </c>
      <c r="D28" s="64" t="s">
        <v>88</v>
      </c>
      <c r="E28" s="65" t="s">
        <v>88</v>
      </c>
      <c r="F28" s="62">
        <v>1200</v>
      </c>
      <c r="G28" s="63">
        <v>4800</v>
      </c>
      <c r="H28" s="63">
        <v>24000</v>
      </c>
      <c r="I28" s="62">
        <v>8400</v>
      </c>
      <c r="J28" s="62">
        <v>25200</v>
      </c>
    </row>
    <row r="29" spans="1:10" ht="15.75" thickBot="1" x14ac:dyDescent="0.3">
      <c r="A29" s="61" t="s">
        <v>109</v>
      </c>
      <c r="B29" s="62">
        <v>26000</v>
      </c>
      <c r="C29" s="63">
        <v>78000</v>
      </c>
      <c r="D29" s="64" t="s">
        <v>88</v>
      </c>
      <c r="E29" s="65" t="s">
        <v>88</v>
      </c>
      <c r="F29" s="62">
        <v>3250</v>
      </c>
      <c r="G29" s="63">
        <v>13000</v>
      </c>
      <c r="H29" s="63">
        <v>65000</v>
      </c>
      <c r="I29" s="62">
        <v>22750</v>
      </c>
      <c r="J29" s="62">
        <v>68250</v>
      </c>
    </row>
    <row r="30" spans="1:10" ht="15.75" thickBot="1" x14ac:dyDescent="0.3">
      <c r="A30" s="61" t="s">
        <v>110</v>
      </c>
      <c r="B30" s="62">
        <v>60000</v>
      </c>
      <c r="C30" s="63">
        <v>180000</v>
      </c>
      <c r="D30" s="64" t="s">
        <v>88</v>
      </c>
      <c r="E30" s="65" t="s">
        <v>88</v>
      </c>
      <c r="F30" s="62">
        <v>7500</v>
      </c>
      <c r="G30" s="63">
        <v>30000</v>
      </c>
      <c r="H30" s="63">
        <v>150000</v>
      </c>
      <c r="I30" s="62">
        <v>52500</v>
      </c>
      <c r="J30" s="62">
        <v>157500</v>
      </c>
    </row>
    <row r="31" spans="1:10" ht="15.75" thickBot="1" x14ac:dyDescent="0.3">
      <c r="A31" s="61" t="s">
        <v>110</v>
      </c>
      <c r="B31" s="62">
        <v>52875</v>
      </c>
      <c r="C31" s="63">
        <v>158625</v>
      </c>
      <c r="D31" s="64" t="s">
        <v>88</v>
      </c>
      <c r="E31" s="65" t="s">
        <v>88</v>
      </c>
      <c r="F31" s="62">
        <v>5875</v>
      </c>
      <c r="G31" s="63">
        <v>23500</v>
      </c>
      <c r="H31" s="63">
        <v>135125</v>
      </c>
      <c r="I31" s="62">
        <v>47000</v>
      </c>
      <c r="J31" s="62">
        <v>141000</v>
      </c>
    </row>
    <row r="32" spans="1:10" ht="15.75" thickBot="1" x14ac:dyDescent="0.3">
      <c r="A32" s="61" t="s">
        <v>58</v>
      </c>
      <c r="B32" s="62">
        <v>6418.61</v>
      </c>
      <c r="C32" s="63">
        <v>19255.84</v>
      </c>
      <c r="D32" s="64" t="s">
        <v>88</v>
      </c>
      <c r="E32" s="65" t="s">
        <v>88</v>
      </c>
      <c r="F32" s="64">
        <v>641.86</v>
      </c>
      <c r="G32" s="63">
        <v>2567.4499999999998</v>
      </c>
      <c r="H32" s="63">
        <v>16688.39</v>
      </c>
      <c r="I32" s="62">
        <v>5776.75</v>
      </c>
      <c r="J32" s="62">
        <v>17330.25</v>
      </c>
    </row>
    <row r="33" spans="1:10" ht="15.75" thickBot="1" x14ac:dyDescent="0.3">
      <c r="A33" s="61" t="s">
        <v>111</v>
      </c>
      <c r="B33" s="62">
        <v>18675.560000000001</v>
      </c>
      <c r="C33" s="63">
        <v>56026.69</v>
      </c>
      <c r="D33" s="62">
        <v>-18675.560000000001</v>
      </c>
      <c r="E33" s="63">
        <v>-74702.25</v>
      </c>
      <c r="F33" s="64" t="s">
        <v>88</v>
      </c>
      <c r="G33" s="65" t="s">
        <v>88</v>
      </c>
      <c r="H33" s="63">
        <v>-18675.560000000001</v>
      </c>
      <c r="I33" s="64" t="s">
        <v>88</v>
      </c>
      <c r="J33" s="64" t="s">
        <v>88</v>
      </c>
    </row>
    <row r="34" spans="1:10" ht="15.75" thickBot="1" x14ac:dyDescent="0.3">
      <c r="A34" s="61" t="s">
        <v>112</v>
      </c>
      <c r="B34" s="62">
        <v>4145.03</v>
      </c>
      <c r="C34" s="63">
        <v>12435.07</v>
      </c>
      <c r="D34" s="62">
        <v>30209.45</v>
      </c>
      <c r="E34" s="63">
        <v>120837.79</v>
      </c>
      <c r="F34" s="64">
        <v>414.5</v>
      </c>
      <c r="G34" s="63">
        <v>1658.01</v>
      </c>
      <c r="H34" s="63">
        <v>101405.4</v>
      </c>
      <c r="I34" s="62">
        <v>33939.980000000003</v>
      </c>
      <c r="J34" s="62">
        <v>101819.9</v>
      </c>
    </row>
    <row r="35" spans="1:10" ht="15.75" thickBot="1" x14ac:dyDescent="0.3">
      <c r="A35" s="61" t="s">
        <v>113</v>
      </c>
      <c r="B35" s="62">
        <v>9980.16</v>
      </c>
      <c r="C35" s="63">
        <v>29940.49</v>
      </c>
      <c r="D35" s="62">
        <v>52199</v>
      </c>
      <c r="E35" s="63">
        <v>208796</v>
      </c>
      <c r="F35" s="64">
        <v>998.02</v>
      </c>
      <c r="G35" s="63">
        <v>3992.06</v>
      </c>
      <c r="H35" s="63">
        <v>182545.43</v>
      </c>
      <c r="I35" s="62">
        <v>61181.14</v>
      </c>
      <c r="J35" s="62">
        <v>183543.45</v>
      </c>
    </row>
    <row r="36" spans="1:10" ht="15.75" thickBot="1" x14ac:dyDescent="0.3">
      <c r="A36" s="61" t="s">
        <v>59</v>
      </c>
      <c r="B36" s="62">
        <v>16164.85</v>
      </c>
      <c r="C36" s="63">
        <v>9049.08</v>
      </c>
      <c r="D36" s="64" t="s">
        <v>88</v>
      </c>
      <c r="E36" s="65" t="s">
        <v>88</v>
      </c>
      <c r="F36" s="64">
        <v>335.15</v>
      </c>
      <c r="G36" s="63">
        <v>1340.61</v>
      </c>
      <c r="H36" s="63">
        <v>7708.47</v>
      </c>
      <c r="I36" s="62">
        <v>15829.7</v>
      </c>
      <c r="J36" s="62">
        <v>8043.62</v>
      </c>
    </row>
    <row r="37" spans="1:10" ht="15.75" thickBot="1" x14ac:dyDescent="0.3">
      <c r="A37" s="61" t="s">
        <v>114</v>
      </c>
      <c r="B37" s="64" t="s">
        <v>88</v>
      </c>
      <c r="C37" s="65" t="s">
        <v>88</v>
      </c>
      <c r="D37" s="62">
        <v>4198.3599999999997</v>
      </c>
      <c r="E37" s="63">
        <v>16793.45</v>
      </c>
      <c r="F37" s="64" t="s">
        <v>88</v>
      </c>
      <c r="G37" s="65" t="s">
        <v>88</v>
      </c>
      <c r="H37" s="63">
        <v>12595.09</v>
      </c>
      <c r="I37" s="62">
        <v>4198.3599999999997</v>
      </c>
      <c r="J37" s="62">
        <v>12595.09</v>
      </c>
    </row>
    <row r="38" spans="1:10" ht="15.75" thickBot="1" x14ac:dyDescent="0.3">
      <c r="A38" s="61" t="s">
        <v>115</v>
      </c>
      <c r="B38" s="66" t="s">
        <v>88</v>
      </c>
      <c r="C38" s="67" t="s">
        <v>88</v>
      </c>
      <c r="D38" s="68">
        <v>1154.73</v>
      </c>
      <c r="E38" s="69">
        <v>4618.8999999999996</v>
      </c>
      <c r="F38" s="66" t="s">
        <v>88</v>
      </c>
      <c r="G38" s="67" t="s">
        <v>88</v>
      </c>
      <c r="H38" s="69">
        <v>3464.17</v>
      </c>
      <c r="I38" s="68">
        <v>1154.73</v>
      </c>
      <c r="J38" s="68">
        <v>3464.17</v>
      </c>
    </row>
    <row r="39" spans="1:10" ht="15.75" thickBot="1" x14ac:dyDescent="0.3">
      <c r="A39" s="70" t="s">
        <v>67</v>
      </c>
      <c r="B39" s="71">
        <v>3568174.1</v>
      </c>
      <c r="C39" s="72">
        <v>10210642.75</v>
      </c>
      <c r="D39" s="71">
        <v>69085.98</v>
      </c>
      <c r="E39" s="72">
        <v>276343.89</v>
      </c>
      <c r="F39" s="71">
        <v>86561.52</v>
      </c>
      <c r="G39" s="72">
        <v>341113.49</v>
      </c>
      <c r="H39" s="72">
        <v>10058111.609999999</v>
      </c>
      <c r="I39" s="71">
        <v>3550698.56</v>
      </c>
      <c r="J39" s="71">
        <v>10163348.689999999</v>
      </c>
    </row>
    <row r="40" spans="1:10" x14ac:dyDescent="0.25">
      <c r="A40" s="73"/>
    </row>
    <row r="42" spans="1:10" ht="15.75" thickBot="1" x14ac:dyDescent="0.3">
      <c r="A42" s="74"/>
    </row>
    <row r="43" spans="1:10" ht="17.25" customHeight="1" x14ac:dyDescent="0.25">
      <c r="A43" s="96" t="s">
        <v>0</v>
      </c>
      <c r="B43" s="96" t="s">
        <v>60</v>
      </c>
      <c r="C43" s="75" t="s">
        <v>79</v>
      </c>
      <c r="D43" s="94" t="s">
        <v>116</v>
      </c>
      <c r="E43" s="99" t="s">
        <v>63</v>
      </c>
      <c r="F43" s="94" t="s">
        <v>5</v>
      </c>
      <c r="G43" s="99" t="s">
        <v>6</v>
      </c>
      <c r="H43" s="92" t="s">
        <v>64</v>
      </c>
      <c r="I43" s="94" t="s">
        <v>117</v>
      </c>
      <c r="J43" s="54" t="s">
        <v>79</v>
      </c>
    </row>
    <row r="44" spans="1:10" ht="18.75" thickBot="1" x14ac:dyDescent="0.3">
      <c r="A44" s="98"/>
      <c r="B44" s="98"/>
      <c r="C44" s="76">
        <v>43830</v>
      </c>
      <c r="D44" s="95"/>
      <c r="E44" s="101"/>
      <c r="F44" s="95"/>
      <c r="G44" s="101"/>
      <c r="H44" s="93"/>
      <c r="I44" s="95"/>
      <c r="J44" s="77" t="s">
        <v>80</v>
      </c>
    </row>
    <row r="45" spans="1:10" ht="15.75" thickBot="1" x14ac:dyDescent="0.3">
      <c r="A45" s="61" t="s">
        <v>17</v>
      </c>
      <c r="B45" s="78">
        <v>497867.19</v>
      </c>
      <c r="C45" s="79">
        <v>1531899.16</v>
      </c>
      <c r="D45" s="80" t="s">
        <v>88</v>
      </c>
      <c r="E45" s="81" t="s">
        <v>88</v>
      </c>
      <c r="F45" s="82">
        <v>5560.3</v>
      </c>
      <c r="G45" s="78">
        <v>17108.599999999999</v>
      </c>
      <c r="H45" s="83">
        <v>1514790.56</v>
      </c>
      <c r="I45" s="82">
        <v>492306.89</v>
      </c>
      <c r="J45" s="84">
        <v>1022483.67</v>
      </c>
    </row>
    <row r="46" spans="1:10" ht="15.75" thickBot="1" x14ac:dyDescent="0.3">
      <c r="A46" s="61" t="s">
        <v>18</v>
      </c>
      <c r="B46" s="81" t="s">
        <v>88</v>
      </c>
      <c r="C46" s="85">
        <v>2.4700000000000002</v>
      </c>
      <c r="D46" s="80" t="s">
        <v>88</v>
      </c>
      <c r="E46" s="81" t="s">
        <v>88</v>
      </c>
      <c r="F46" s="80" t="s">
        <v>118</v>
      </c>
      <c r="G46" s="81" t="s">
        <v>118</v>
      </c>
      <c r="H46" s="86">
        <v>2.4700000000000002</v>
      </c>
      <c r="I46" s="80" t="s">
        <v>88</v>
      </c>
      <c r="J46" s="87">
        <v>2.4700000000000002</v>
      </c>
    </row>
    <row r="47" spans="1:10" ht="15.75" thickBot="1" x14ac:dyDescent="0.3">
      <c r="A47" s="61" t="s">
        <v>19</v>
      </c>
      <c r="B47" s="81" t="s">
        <v>88</v>
      </c>
      <c r="C47" s="85">
        <v>0.02</v>
      </c>
      <c r="D47" s="80" t="s">
        <v>88</v>
      </c>
      <c r="E47" s="81" t="s">
        <v>88</v>
      </c>
      <c r="F47" s="80" t="s">
        <v>118</v>
      </c>
      <c r="G47" s="81" t="s">
        <v>118</v>
      </c>
      <c r="H47" s="86">
        <v>0.02</v>
      </c>
      <c r="I47" s="80" t="s">
        <v>88</v>
      </c>
      <c r="J47" s="87">
        <v>0.02</v>
      </c>
    </row>
    <row r="48" spans="1:10" ht="15.75" thickBot="1" x14ac:dyDescent="0.3">
      <c r="A48" s="61" t="s">
        <v>89</v>
      </c>
      <c r="B48" s="81">
        <v>0.03</v>
      </c>
      <c r="C48" s="85" t="s">
        <v>88</v>
      </c>
      <c r="D48" s="80" t="s">
        <v>88</v>
      </c>
      <c r="E48" s="81" t="s">
        <v>88</v>
      </c>
      <c r="F48" s="80" t="s">
        <v>118</v>
      </c>
      <c r="G48" s="81" t="s">
        <v>118</v>
      </c>
      <c r="H48" s="86" t="s">
        <v>88</v>
      </c>
      <c r="I48" s="80">
        <v>0.03</v>
      </c>
      <c r="J48" s="87">
        <v>-0.03</v>
      </c>
    </row>
    <row r="49" spans="1:10" ht="15.75" thickBot="1" x14ac:dyDescent="0.3">
      <c r="A49" s="61" t="s">
        <v>90</v>
      </c>
      <c r="B49" s="81">
        <v>-0.02</v>
      </c>
      <c r="C49" s="85">
        <v>0.01</v>
      </c>
      <c r="D49" s="80" t="s">
        <v>88</v>
      </c>
      <c r="E49" s="81" t="s">
        <v>88</v>
      </c>
      <c r="F49" s="80" t="s">
        <v>118</v>
      </c>
      <c r="G49" s="81" t="s">
        <v>118</v>
      </c>
      <c r="H49" s="86">
        <v>0.01</v>
      </c>
      <c r="I49" s="80">
        <v>-0.02</v>
      </c>
      <c r="J49" s="87">
        <v>0.03</v>
      </c>
    </row>
    <row r="50" spans="1:10" ht="15.75" thickBot="1" x14ac:dyDescent="0.3">
      <c r="A50" s="61" t="s">
        <v>91</v>
      </c>
      <c r="B50" s="81">
        <v>-0.03</v>
      </c>
      <c r="C50" s="85" t="s">
        <v>88</v>
      </c>
      <c r="D50" s="80" t="s">
        <v>88</v>
      </c>
      <c r="E50" s="81" t="s">
        <v>88</v>
      </c>
      <c r="F50" s="80" t="s">
        <v>118</v>
      </c>
      <c r="G50" s="81" t="s">
        <v>118</v>
      </c>
      <c r="H50" s="86" t="s">
        <v>88</v>
      </c>
      <c r="I50" s="80">
        <v>-0.03</v>
      </c>
      <c r="J50" s="87">
        <v>0.03</v>
      </c>
    </row>
    <row r="51" spans="1:10" ht="15.75" thickBot="1" x14ac:dyDescent="0.3">
      <c r="A51" s="61" t="s">
        <v>92</v>
      </c>
      <c r="B51" s="81">
        <v>-0.03</v>
      </c>
      <c r="C51" s="85">
        <v>0</v>
      </c>
      <c r="D51" s="80" t="s">
        <v>88</v>
      </c>
      <c r="E51" s="81" t="s">
        <v>88</v>
      </c>
      <c r="F51" s="80" t="s">
        <v>118</v>
      </c>
      <c r="G51" s="81" t="s">
        <v>118</v>
      </c>
      <c r="H51" s="86">
        <v>0</v>
      </c>
      <c r="I51" s="80">
        <v>-0.03</v>
      </c>
      <c r="J51" s="87">
        <v>0.03</v>
      </c>
    </row>
    <row r="52" spans="1:10" ht="15.75" thickBot="1" x14ac:dyDescent="0.3">
      <c r="A52" s="61" t="s">
        <v>93</v>
      </c>
      <c r="B52" s="81">
        <v>-0.03</v>
      </c>
      <c r="C52" s="85" t="s">
        <v>88</v>
      </c>
      <c r="D52" s="80" t="s">
        <v>88</v>
      </c>
      <c r="E52" s="81" t="s">
        <v>88</v>
      </c>
      <c r="F52" s="80" t="s">
        <v>118</v>
      </c>
      <c r="G52" s="81" t="s">
        <v>118</v>
      </c>
      <c r="H52" s="86" t="s">
        <v>88</v>
      </c>
      <c r="I52" s="80">
        <v>-0.03</v>
      </c>
      <c r="J52" s="87">
        <v>0.03</v>
      </c>
    </row>
    <row r="53" spans="1:10" ht="15.75" thickBot="1" x14ac:dyDescent="0.3">
      <c r="A53" s="61" t="s">
        <v>119</v>
      </c>
      <c r="B53" s="78">
        <v>71190.899999999994</v>
      </c>
      <c r="C53" s="79">
        <v>237303</v>
      </c>
      <c r="D53" s="80" t="s">
        <v>88</v>
      </c>
      <c r="E53" s="81" t="s">
        <v>88</v>
      </c>
      <c r="F53" s="82">
        <v>71190.899999999994</v>
      </c>
      <c r="G53" s="78">
        <v>237303</v>
      </c>
      <c r="H53" s="86" t="s">
        <v>88</v>
      </c>
      <c r="I53" s="80" t="s">
        <v>88</v>
      </c>
      <c r="J53" s="87" t="s">
        <v>88</v>
      </c>
    </row>
    <row r="54" spans="1:10" ht="15.75" thickBot="1" x14ac:dyDescent="0.3">
      <c r="A54" s="61" t="s">
        <v>94</v>
      </c>
      <c r="B54" s="78">
        <v>168603.29</v>
      </c>
      <c r="C54" s="79">
        <v>674413.14</v>
      </c>
      <c r="D54" s="80" t="s">
        <v>88</v>
      </c>
      <c r="E54" s="81" t="s">
        <v>88</v>
      </c>
      <c r="F54" s="80" t="s">
        <v>118</v>
      </c>
      <c r="G54" s="81" t="s">
        <v>118</v>
      </c>
      <c r="H54" s="83">
        <v>674413.14</v>
      </c>
      <c r="I54" s="82">
        <v>168603.29</v>
      </c>
      <c r="J54" s="84">
        <v>505809.85</v>
      </c>
    </row>
    <row r="55" spans="1:10" ht="15.75" thickBot="1" x14ac:dyDescent="0.3">
      <c r="A55" s="61" t="s">
        <v>95</v>
      </c>
      <c r="B55" s="78">
        <v>1700</v>
      </c>
      <c r="C55" s="79">
        <v>6800</v>
      </c>
      <c r="D55" s="80" t="s">
        <v>88</v>
      </c>
      <c r="E55" s="81" t="s">
        <v>88</v>
      </c>
      <c r="F55" s="80">
        <v>170</v>
      </c>
      <c r="G55" s="81">
        <v>680</v>
      </c>
      <c r="H55" s="83">
        <v>6120</v>
      </c>
      <c r="I55" s="82">
        <v>1530</v>
      </c>
      <c r="J55" s="84">
        <v>4590</v>
      </c>
    </row>
    <row r="56" spans="1:10" ht="15.75" thickBot="1" x14ac:dyDescent="0.3">
      <c r="A56" s="61" t="s">
        <v>31</v>
      </c>
      <c r="B56" s="81">
        <v>-0.02</v>
      </c>
      <c r="C56" s="85">
        <v>-0.02</v>
      </c>
      <c r="D56" s="80" t="s">
        <v>88</v>
      </c>
      <c r="E56" s="81" t="s">
        <v>88</v>
      </c>
      <c r="F56" s="80" t="s">
        <v>118</v>
      </c>
      <c r="G56" s="81" t="s">
        <v>118</v>
      </c>
      <c r="H56" s="86">
        <v>-0.02</v>
      </c>
      <c r="I56" s="80">
        <v>-0.02</v>
      </c>
      <c r="J56" s="87">
        <v>0</v>
      </c>
    </row>
    <row r="57" spans="1:10" ht="15.75" thickBot="1" x14ac:dyDescent="0.3">
      <c r="A57" s="61" t="s">
        <v>32</v>
      </c>
      <c r="B57" s="78">
        <v>32102.51</v>
      </c>
      <c r="C57" s="79">
        <v>128410.1</v>
      </c>
      <c r="D57" s="80" t="s">
        <v>88</v>
      </c>
      <c r="E57" s="81" t="s">
        <v>88</v>
      </c>
      <c r="F57" s="82">
        <v>4586.08</v>
      </c>
      <c r="G57" s="78">
        <v>18344.3</v>
      </c>
      <c r="H57" s="83">
        <v>110065.8</v>
      </c>
      <c r="I57" s="82">
        <v>27516.43</v>
      </c>
      <c r="J57" s="84">
        <v>82549.37</v>
      </c>
    </row>
    <row r="58" spans="1:10" ht="15.75" thickBot="1" x14ac:dyDescent="0.3">
      <c r="A58" s="61" t="s">
        <v>96</v>
      </c>
      <c r="B58" s="78">
        <v>4375</v>
      </c>
      <c r="C58" s="79">
        <v>17500</v>
      </c>
      <c r="D58" s="80" t="s">
        <v>88</v>
      </c>
      <c r="E58" s="81" t="s">
        <v>88</v>
      </c>
      <c r="F58" s="80">
        <v>625</v>
      </c>
      <c r="G58" s="78">
        <v>2500</v>
      </c>
      <c r="H58" s="83">
        <v>15000</v>
      </c>
      <c r="I58" s="82">
        <v>3750</v>
      </c>
      <c r="J58" s="84">
        <v>11250</v>
      </c>
    </row>
    <row r="59" spans="1:10" ht="15.75" thickBot="1" x14ac:dyDescent="0.3">
      <c r="A59" s="61" t="s">
        <v>97</v>
      </c>
      <c r="B59" s="78">
        <v>2176408.7599999998</v>
      </c>
      <c r="C59" s="79">
        <v>8705635.0299999993</v>
      </c>
      <c r="D59" s="80" t="s">
        <v>88</v>
      </c>
      <c r="E59" s="81" t="s">
        <v>88</v>
      </c>
      <c r="F59" s="80" t="s">
        <v>118</v>
      </c>
      <c r="G59" s="81" t="s">
        <v>118</v>
      </c>
      <c r="H59" s="83">
        <v>8705635.0299999993</v>
      </c>
      <c r="I59" s="82">
        <v>2176408.7599999998</v>
      </c>
      <c r="J59" s="84">
        <v>6529226.2699999996</v>
      </c>
    </row>
    <row r="60" spans="1:10" ht="15.75" thickBot="1" x14ac:dyDescent="0.3">
      <c r="A60" s="61" t="s">
        <v>98</v>
      </c>
      <c r="B60" s="78">
        <v>85962.21</v>
      </c>
      <c r="C60" s="79">
        <v>343848.83</v>
      </c>
      <c r="D60" s="80" t="s">
        <v>88</v>
      </c>
      <c r="E60" s="81" t="s">
        <v>88</v>
      </c>
      <c r="F60" s="82">
        <v>2658.62</v>
      </c>
      <c r="G60" s="78">
        <v>10634.5</v>
      </c>
      <c r="H60" s="83">
        <v>333214.33</v>
      </c>
      <c r="I60" s="82">
        <v>83303.59</v>
      </c>
      <c r="J60" s="84">
        <v>249910.74</v>
      </c>
    </row>
    <row r="61" spans="1:10" ht="15.75" thickBot="1" x14ac:dyDescent="0.3">
      <c r="A61" s="61" t="s">
        <v>99</v>
      </c>
      <c r="B61" s="78">
        <v>139055.84</v>
      </c>
      <c r="C61" s="79">
        <v>556223.38</v>
      </c>
      <c r="D61" s="80" t="s">
        <v>88</v>
      </c>
      <c r="E61" s="81" t="s">
        <v>88</v>
      </c>
      <c r="F61" s="82">
        <v>14637.46</v>
      </c>
      <c r="G61" s="78">
        <v>58549.83</v>
      </c>
      <c r="H61" s="83">
        <v>497673.55</v>
      </c>
      <c r="I61" s="82">
        <v>124418.38</v>
      </c>
      <c r="J61" s="84">
        <v>373255.17</v>
      </c>
    </row>
    <row r="62" spans="1:10" ht="15.75" thickBot="1" x14ac:dyDescent="0.3">
      <c r="A62" s="61" t="s">
        <v>100</v>
      </c>
      <c r="B62" s="78">
        <v>66102.27</v>
      </c>
      <c r="C62" s="79">
        <v>264409.08</v>
      </c>
      <c r="D62" s="80" t="s">
        <v>88</v>
      </c>
      <c r="E62" s="81" t="s">
        <v>88</v>
      </c>
      <c r="F62" s="82">
        <v>6958.13</v>
      </c>
      <c r="G62" s="78">
        <v>27832.54</v>
      </c>
      <c r="H62" s="83">
        <v>236576.54</v>
      </c>
      <c r="I62" s="82">
        <v>59144.14</v>
      </c>
      <c r="J62" s="84">
        <v>177432.4</v>
      </c>
    </row>
    <row r="63" spans="1:10" ht="15.75" thickBot="1" x14ac:dyDescent="0.3">
      <c r="A63" s="61" t="s">
        <v>101</v>
      </c>
      <c r="B63" s="78">
        <v>114000</v>
      </c>
      <c r="C63" s="79">
        <v>456000</v>
      </c>
      <c r="D63" s="80" t="s">
        <v>88</v>
      </c>
      <c r="E63" s="81" t="s">
        <v>88</v>
      </c>
      <c r="F63" s="82">
        <v>14250</v>
      </c>
      <c r="G63" s="78">
        <v>57000</v>
      </c>
      <c r="H63" s="83">
        <v>399000</v>
      </c>
      <c r="I63" s="82">
        <v>99750</v>
      </c>
      <c r="J63" s="84">
        <v>299250</v>
      </c>
    </row>
    <row r="64" spans="1:10" ht="15.75" thickBot="1" x14ac:dyDescent="0.3">
      <c r="A64" s="61" t="s">
        <v>102</v>
      </c>
      <c r="B64" s="78">
        <v>33000</v>
      </c>
      <c r="C64" s="79">
        <v>132000</v>
      </c>
      <c r="D64" s="80" t="s">
        <v>88</v>
      </c>
      <c r="E64" s="81" t="s">
        <v>88</v>
      </c>
      <c r="F64" s="82">
        <v>4125</v>
      </c>
      <c r="G64" s="78">
        <v>16500</v>
      </c>
      <c r="H64" s="83">
        <v>115500</v>
      </c>
      <c r="I64" s="82">
        <v>28875</v>
      </c>
      <c r="J64" s="84">
        <v>86625</v>
      </c>
    </row>
    <row r="65" spans="1:10" ht="15.75" thickBot="1" x14ac:dyDescent="0.3">
      <c r="A65" s="61" t="s">
        <v>103</v>
      </c>
      <c r="B65" s="78">
        <v>4116.37</v>
      </c>
      <c r="C65" s="79">
        <v>16465.5</v>
      </c>
      <c r="D65" s="80" t="s">
        <v>88</v>
      </c>
      <c r="E65" s="81" t="s">
        <v>88</v>
      </c>
      <c r="F65" s="80">
        <v>457.38</v>
      </c>
      <c r="G65" s="78">
        <v>1829.5</v>
      </c>
      <c r="H65" s="83">
        <v>14636</v>
      </c>
      <c r="I65" s="82">
        <v>3658.99</v>
      </c>
      <c r="J65" s="84">
        <v>10977.01</v>
      </c>
    </row>
    <row r="66" spans="1:10" ht="15.75" thickBot="1" x14ac:dyDescent="0.3">
      <c r="A66" s="61" t="s">
        <v>104</v>
      </c>
      <c r="B66" s="78">
        <v>22169.02</v>
      </c>
      <c r="C66" s="79">
        <v>88676.1</v>
      </c>
      <c r="D66" s="80" t="s">
        <v>88</v>
      </c>
      <c r="E66" s="81" t="s">
        <v>88</v>
      </c>
      <c r="F66" s="82">
        <v>2463.23</v>
      </c>
      <c r="G66" s="78">
        <v>9852.9</v>
      </c>
      <c r="H66" s="83">
        <v>78823.199999999997</v>
      </c>
      <c r="I66" s="82">
        <v>19705.79</v>
      </c>
      <c r="J66" s="84">
        <v>59117.41</v>
      </c>
    </row>
    <row r="67" spans="1:10" ht="15.75" thickBot="1" x14ac:dyDescent="0.3">
      <c r="A67" s="61" t="s">
        <v>105</v>
      </c>
      <c r="B67" s="78">
        <v>29635.29</v>
      </c>
      <c r="C67" s="79">
        <v>118541.14</v>
      </c>
      <c r="D67" s="80" t="s">
        <v>88</v>
      </c>
      <c r="E67" s="81" t="s">
        <v>88</v>
      </c>
      <c r="F67" s="82">
        <v>3704.41</v>
      </c>
      <c r="G67" s="78">
        <v>14817.64</v>
      </c>
      <c r="H67" s="83">
        <v>103723.5</v>
      </c>
      <c r="I67" s="82">
        <v>25930.880000000001</v>
      </c>
      <c r="J67" s="84">
        <v>77792.62</v>
      </c>
    </row>
    <row r="68" spans="1:10" ht="15.75" thickBot="1" x14ac:dyDescent="0.3">
      <c r="A68" s="61" t="s">
        <v>106</v>
      </c>
      <c r="B68" s="78">
        <v>53546.79</v>
      </c>
      <c r="C68" s="79">
        <v>214187.14</v>
      </c>
      <c r="D68" s="80" t="s">
        <v>88</v>
      </c>
      <c r="E68" s="81" t="s">
        <v>88</v>
      </c>
      <c r="F68" s="82">
        <v>5949.64</v>
      </c>
      <c r="G68" s="78">
        <v>23798.57</v>
      </c>
      <c r="H68" s="83">
        <v>190388.57</v>
      </c>
      <c r="I68" s="82">
        <v>47597.15</v>
      </c>
      <c r="J68" s="84">
        <v>142791.42000000001</v>
      </c>
    </row>
    <row r="69" spans="1:10" ht="15.75" thickBot="1" x14ac:dyDescent="0.3">
      <c r="A69" s="61" t="s">
        <v>107</v>
      </c>
      <c r="B69" s="78">
        <v>2017.44</v>
      </c>
      <c r="C69" s="79">
        <v>8069.75</v>
      </c>
      <c r="D69" s="80" t="s">
        <v>88</v>
      </c>
      <c r="E69" s="81" t="s">
        <v>88</v>
      </c>
      <c r="F69" s="80">
        <v>201.74</v>
      </c>
      <c r="G69" s="81">
        <v>806.98</v>
      </c>
      <c r="H69" s="83">
        <v>7262.77</v>
      </c>
      <c r="I69" s="82">
        <v>1815.7</v>
      </c>
      <c r="J69" s="84">
        <v>5447.07</v>
      </c>
    </row>
    <row r="70" spans="1:10" ht="15.75" thickBot="1" x14ac:dyDescent="0.3">
      <c r="A70" s="61" t="s">
        <v>108</v>
      </c>
      <c r="B70" s="78">
        <v>10800</v>
      </c>
      <c r="C70" s="79">
        <v>43200</v>
      </c>
      <c r="D70" s="80" t="s">
        <v>88</v>
      </c>
      <c r="E70" s="81" t="s">
        <v>88</v>
      </c>
      <c r="F70" s="82">
        <v>1200</v>
      </c>
      <c r="G70" s="78">
        <v>4800</v>
      </c>
      <c r="H70" s="83">
        <v>38400</v>
      </c>
      <c r="I70" s="82">
        <v>9600</v>
      </c>
      <c r="J70" s="84">
        <v>28800</v>
      </c>
    </row>
    <row r="71" spans="1:10" ht="15.75" thickBot="1" x14ac:dyDescent="0.3">
      <c r="A71" s="61" t="s">
        <v>109</v>
      </c>
      <c r="B71" s="78">
        <v>29250</v>
      </c>
      <c r="C71" s="79">
        <v>117000</v>
      </c>
      <c r="D71" s="80" t="s">
        <v>88</v>
      </c>
      <c r="E71" s="81" t="s">
        <v>88</v>
      </c>
      <c r="F71" s="82">
        <v>3250</v>
      </c>
      <c r="G71" s="78">
        <v>13000</v>
      </c>
      <c r="H71" s="83">
        <v>104000</v>
      </c>
      <c r="I71" s="82">
        <v>26000</v>
      </c>
      <c r="J71" s="84">
        <v>78000</v>
      </c>
    </row>
    <row r="72" spans="1:10" ht="15.75" thickBot="1" x14ac:dyDescent="0.3">
      <c r="A72" s="61" t="s">
        <v>110</v>
      </c>
      <c r="B72" s="78">
        <v>67500</v>
      </c>
      <c r="C72" s="79">
        <v>270000</v>
      </c>
      <c r="D72" s="80" t="s">
        <v>88</v>
      </c>
      <c r="E72" s="81" t="s">
        <v>88</v>
      </c>
      <c r="F72" s="82">
        <v>7500</v>
      </c>
      <c r="G72" s="78">
        <v>30000</v>
      </c>
      <c r="H72" s="83">
        <v>240000</v>
      </c>
      <c r="I72" s="82">
        <v>60000</v>
      </c>
      <c r="J72" s="84">
        <v>180000</v>
      </c>
    </row>
    <row r="73" spans="1:10" ht="15.75" thickBot="1" x14ac:dyDescent="0.3">
      <c r="A73" s="61" t="s">
        <v>110</v>
      </c>
      <c r="B73" s="78">
        <v>58750</v>
      </c>
      <c r="C73" s="79">
        <v>235000</v>
      </c>
      <c r="D73" s="80" t="s">
        <v>88</v>
      </c>
      <c r="E73" s="81" t="s">
        <v>88</v>
      </c>
      <c r="F73" s="82">
        <v>5875</v>
      </c>
      <c r="G73" s="78">
        <v>23500</v>
      </c>
      <c r="H73" s="83">
        <v>211500</v>
      </c>
      <c r="I73" s="82">
        <v>52875</v>
      </c>
      <c r="J73" s="84">
        <v>158625</v>
      </c>
    </row>
    <row r="74" spans="1:10" ht="15.75" thickBot="1" x14ac:dyDescent="0.3">
      <c r="A74" s="61" t="s">
        <v>58</v>
      </c>
      <c r="B74" s="78">
        <v>6418.61</v>
      </c>
      <c r="C74" s="79">
        <v>25674.45</v>
      </c>
      <c r="D74" s="80" t="s">
        <v>88</v>
      </c>
      <c r="E74" s="81" t="s">
        <v>88</v>
      </c>
      <c r="F74" s="80" t="s">
        <v>118</v>
      </c>
      <c r="G74" s="81" t="s">
        <v>118</v>
      </c>
      <c r="H74" s="83">
        <v>25674.45</v>
      </c>
      <c r="I74" s="82">
        <v>6418.61</v>
      </c>
      <c r="J74" s="84">
        <v>19255.84</v>
      </c>
    </row>
    <row r="75" spans="1:10" ht="15.75" thickBot="1" x14ac:dyDescent="0.3">
      <c r="A75" s="61" t="s">
        <v>111</v>
      </c>
      <c r="B75" s="78">
        <v>20750.62</v>
      </c>
      <c r="C75" s="79">
        <v>83002.5</v>
      </c>
      <c r="D75" s="80" t="s">
        <v>88</v>
      </c>
      <c r="E75" s="81" t="s">
        <v>88</v>
      </c>
      <c r="F75" s="82">
        <v>2075.06</v>
      </c>
      <c r="G75" s="78">
        <v>8300.25</v>
      </c>
      <c r="H75" s="83">
        <v>74702.25</v>
      </c>
      <c r="I75" s="82">
        <v>18675.560000000001</v>
      </c>
      <c r="J75" s="84">
        <v>56026.69</v>
      </c>
    </row>
    <row r="76" spans="1:10" ht="15.75" thickBot="1" x14ac:dyDescent="0.3">
      <c r="A76" s="61" t="s">
        <v>112</v>
      </c>
      <c r="B76" s="81" t="s">
        <v>88</v>
      </c>
      <c r="C76" s="85" t="s">
        <v>88</v>
      </c>
      <c r="D76" s="82">
        <v>4145.03</v>
      </c>
      <c r="E76" s="78">
        <v>16580.099999999999</v>
      </c>
      <c r="F76" s="80" t="s">
        <v>88</v>
      </c>
      <c r="G76" s="81" t="s">
        <v>88</v>
      </c>
      <c r="H76" s="83">
        <v>16580.099999999999</v>
      </c>
      <c r="I76" s="82">
        <v>4145.03</v>
      </c>
      <c r="J76" s="84">
        <v>12435.07</v>
      </c>
    </row>
    <row r="77" spans="1:10" ht="15.75" thickBot="1" x14ac:dyDescent="0.3">
      <c r="A77" s="61" t="s">
        <v>113</v>
      </c>
      <c r="B77" s="81" t="s">
        <v>88</v>
      </c>
      <c r="C77" s="85" t="s">
        <v>88</v>
      </c>
      <c r="D77" s="82">
        <v>9980.16</v>
      </c>
      <c r="E77" s="78">
        <v>39920.65</v>
      </c>
      <c r="F77" s="80" t="s">
        <v>88</v>
      </c>
      <c r="G77" s="81" t="s">
        <v>88</v>
      </c>
      <c r="H77" s="83">
        <v>39920.65</v>
      </c>
      <c r="I77" s="82">
        <v>9980.16</v>
      </c>
      <c r="J77" s="84">
        <v>29940.49</v>
      </c>
    </row>
    <row r="78" spans="1:10" ht="15.75" thickBot="1" x14ac:dyDescent="0.3">
      <c r="A78" s="61" t="s">
        <v>59</v>
      </c>
      <c r="B78" s="78">
        <v>4125</v>
      </c>
      <c r="C78" s="79">
        <v>16500</v>
      </c>
      <c r="D78" s="82">
        <v>12375</v>
      </c>
      <c r="E78" s="78">
        <v>10054.540000000001</v>
      </c>
      <c r="F78" s="80">
        <v>335.15</v>
      </c>
      <c r="G78" s="78">
        <v>1340.61</v>
      </c>
      <c r="H78" s="83">
        <v>25213.93</v>
      </c>
      <c r="I78" s="82">
        <v>16164.85</v>
      </c>
      <c r="J78" s="84">
        <v>9049.08</v>
      </c>
    </row>
    <row r="79" spans="1:10" ht="15.75" thickBot="1" x14ac:dyDescent="0.3">
      <c r="A79" s="70" t="s">
        <v>67</v>
      </c>
      <c r="B79" s="88">
        <v>3699447.01</v>
      </c>
      <c r="C79" s="89">
        <v>14290760.779999999</v>
      </c>
      <c r="D79" s="90">
        <v>26500.19</v>
      </c>
      <c r="E79" s="89">
        <v>66555.289999999994</v>
      </c>
      <c r="F79" s="90">
        <v>157773.1</v>
      </c>
      <c r="G79" s="89">
        <v>578499.22</v>
      </c>
      <c r="H79" s="91">
        <v>13778816.85</v>
      </c>
      <c r="I79" s="90">
        <v>3568174.1</v>
      </c>
      <c r="J79" s="88">
        <v>10210642.75</v>
      </c>
    </row>
  </sheetData>
  <mergeCells count="11">
    <mergeCell ref="H43:H44"/>
    <mergeCell ref="I43:I44"/>
    <mergeCell ref="A1:A3"/>
    <mergeCell ref="E1:E3"/>
    <mergeCell ref="G1:G3"/>
    <mergeCell ref="A43:A44"/>
    <mergeCell ref="B43:B44"/>
    <mergeCell ref="D43:D44"/>
    <mergeCell ref="E43:E44"/>
    <mergeCell ref="F43:F44"/>
    <mergeCell ref="G43:G4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AD141"/>
  <sheetViews>
    <sheetView workbookViewId="0"/>
  </sheetViews>
  <sheetFormatPr baseColWidth="10" defaultRowHeight="11.25" x14ac:dyDescent="0.25"/>
  <cols>
    <col min="1" max="1" width="3" style="2" customWidth="1"/>
    <col min="2" max="2" width="45.7109375" style="2" bestFit="1" customWidth="1"/>
    <col min="3" max="3" width="11.28515625" style="2" customWidth="1"/>
    <col min="4" max="4" width="14" style="2" bestFit="1" customWidth="1"/>
    <col min="5" max="5" width="13.85546875" style="2" customWidth="1"/>
    <col min="6" max="6" width="12.5703125" style="2" customWidth="1"/>
    <col min="7" max="7" width="14.5703125" style="2" customWidth="1"/>
    <col min="8" max="8" width="11.42578125" style="2" customWidth="1"/>
    <col min="9" max="9" width="16.28515625" style="2" customWidth="1"/>
    <col min="10" max="10" width="14.7109375" style="2" customWidth="1"/>
    <col min="11" max="11" width="13.85546875" style="2" customWidth="1"/>
    <col min="12" max="12" width="14.140625" style="2" customWidth="1"/>
    <col min="13" max="13" width="14" style="2" bestFit="1" customWidth="1"/>
    <col min="14" max="14" width="14.28515625" style="2" customWidth="1"/>
    <col min="15" max="15" width="14.85546875" style="2" customWidth="1"/>
    <col min="16" max="16" width="15.42578125" style="2" customWidth="1"/>
    <col min="17" max="17" width="11.5703125" style="2" customWidth="1"/>
    <col min="18" max="18" width="15.5703125" style="2" customWidth="1"/>
    <col min="19" max="19" width="15" style="2" customWidth="1"/>
    <col min="20" max="20" width="13.28515625" style="2" customWidth="1"/>
    <col min="21" max="21" width="10.85546875" style="2" bestFit="1" customWidth="1"/>
    <col min="22" max="22" width="13.85546875" style="2" bestFit="1" customWidth="1"/>
    <col min="23" max="23" width="10.85546875" style="2" bestFit="1" customWidth="1"/>
    <col min="24" max="24" width="9.28515625" style="2" bestFit="1" customWidth="1"/>
    <col min="25" max="25" width="8.7109375" style="2" bestFit="1" customWidth="1"/>
    <col min="26" max="26" width="10" style="2" bestFit="1" customWidth="1"/>
    <col min="27" max="27" width="13.140625" style="2" bestFit="1" customWidth="1"/>
    <col min="28" max="16384" width="11.42578125" style="2"/>
  </cols>
  <sheetData>
    <row r="2" spans="2:20" x14ac:dyDescent="0.25">
      <c r="B2" s="1">
        <v>2017</v>
      </c>
      <c r="L2" s="1">
        <v>2018</v>
      </c>
    </row>
    <row r="3" spans="2:20" ht="12" thickBot="1" x14ac:dyDescent="0.3"/>
    <row r="4" spans="2:20" ht="54" customHeight="1" thickBot="1" x14ac:dyDescent="0.3">
      <c r="B4" s="3" t="s">
        <v>0</v>
      </c>
      <c r="C4" s="4" t="s">
        <v>1</v>
      </c>
      <c r="D4" s="4" t="s">
        <v>2</v>
      </c>
      <c r="E4" s="4" t="s">
        <v>3</v>
      </c>
      <c r="F4" s="4" t="s">
        <v>4</v>
      </c>
      <c r="G4" s="4" t="s">
        <v>5</v>
      </c>
      <c r="H4" s="4" t="s">
        <v>6</v>
      </c>
      <c r="I4" s="4" t="s">
        <v>7</v>
      </c>
      <c r="J4" s="4" t="s">
        <v>8</v>
      </c>
      <c r="K4" s="5" t="s">
        <v>9</v>
      </c>
      <c r="L4" s="4" t="s">
        <v>10</v>
      </c>
      <c r="M4" s="4" t="s">
        <v>11</v>
      </c>
      <c r="N4" s="4" t="s">
        <v>12</v>
      </c>
      <c r="O4" s="4" t="s">
        <v>4</v>
      </c>
      <c r="P4" s="4" t="s">
        <v>13</v>
      </c>
      <c r="Q4" s="4" t="s">
        <v>6</v>
      </c>
      <c r="R4" s="4" t="s">
        <v>14</v>
      </c>
      <c r="S4" s="4" t="s">
        <v>15</v>
      </c>
      <c r="T4" s="5" t="s">
        <v>16</v>
      </c>
    </row>
    <row r="5" spans="2:20" x14ac:dyDescent="0.25">
      <c r="B5" s="6" t="s">
        <v>17</v>
      </c>
      <c r="C5" s="7">
        <v>514548.09</v>
      </c>
      <c r="D5" s="8">
        <v>1583224.9599999997</v>
      </c>
      <c r="E5" s="7"/>
      <c r="F5" s="7"/>
      <c r="G5" s="7">
        <v>5560.3</v>
      </c>
      <c r="H5" s="7">
        <v>17108.599999999999</v>
      </c>
      <c r="I5" s="7">
        <f t="shared" ref="I5:I27" si="0">+D5+F5-H5</f>
        <v>1566116.3599999996</v>
      </c>
      <c r="J5" s="7">
        <f t="shared" ref="J5:J27" si="1">+C5+E5-G5</f>
        <v>508987.79000000004</v>
      </c>
      <c r="K5" s="8">
        <f t="shared" ref="K5:K37" si="2">+I5-J5</f>
        <v>1057128.5699999996</v>
      </c>
      <c r="L5" s="7">
        <v>508987.79</v>
      </c>
      <c r="M5" s="7">
        <v>1566116.3599999996</v>
      </c>
      <c r="N5" s="7"/>
      <c r="O5" s="7"/>
      <c r="P5" s="7">
        <v>5560.3</v>
      </c>
      <c r="Q5" s="7">
        <v>17108.599999999999</v>
      </c>
      <c r="R5" s="7">
        <f t="shared" ref="R5:R35" si="3">+M5+O5-Q5</f>
        <v>1549007.7599999995</v>
      </c>
      <c r="S5" s="7">
        <f>+L5+N5-P5</f>
        <v>503427.49</v>
      </c>
      <c r="T5" s="8">
        <f>+R5-S5</f>
        <v>1045580.2699999996</v>
      </c>
    </row>
    <row r="6" spans="2:20" x14ac:dyDescent="0.25">
      <c r="B6" s="9" t="s">
        <v>18</v>
      </c>
      <c r="C6" s="7">
        <v>0</v>
      </c>
      <c r="D6" s="8">
        <v>2.4700000000084401</v>
      </c>
      <c r="E6" s="10"/>
      <c r="F6" s="10"/>
      <c r="G6" s="10"/>
      <c r="H6" s="10"/>
      <c r="I6" s="7">
        <f t="shared" si="0"/>
        <v>2.4700000000084401</v>
      </c>
      <c r="J6" s="7">
        <f t="shared" si="1"/>
        <v>0</v>
      </c>
      <c r="K6" s="8">
        <f t="shared" si="2"/>
        <v>2.4700000000084401</v>
      </c>
      <c r="L6" s="10"/>
      <c r="M6" s="10">
        <v>2.4700000000084401</v>
      </c>
      <c r="N6" s="10"/>
      <c r="O6" s="10"/>
      <c r="P6" s="10"/>
      <c r="Q6" s="10"/>
      <c r="R6" s="7">
        <f t="shared" si="3"/>
        <v>2.4700000000084401</v>
      </c>
      <c r="S6" s="7">
        <f t="shared" ref="S6:S35" si="4">+L6+N6-P6</f>
        <v>0</v>
      </c>
      <c r="T6" s="8">
        <f t="shared" ref="T6:T35" si="5">+R6-S6</f>
        <v>2.4700000000084401</v>
      </c>
    </row>
    <row r="7" spans="2:20" x14ac:dyDescent="0.25">
      <c r="B7" s="9" t="s">
        <v>19</v>
      </c>
      <c r="C7" s="7">
        <v>0</v>
      </c>
      <c r="D7" s="8">
        <v>1.9999999999527063E-2</v>
      </c>
      <c r="E7" s="10"/>
      <c r="F7" s="10"/>
      <c r="G7" s="10"/>
      <c r="H7" s="10"/>
      <c r="I7" s="7">
        <f t="shared" si="0"/>
        <v>1.9999999999527063E-2</v>
      </c>
      <c r="J7" s="7">
        <f t="shared" si="1"/>
        <v>0</v>
      </c>
      <c r="K7" s="8">
        <f t="shared" si="2"/>
        <v>1.9999999999527063E-2</v>
      </c>
      <c r="L7" s="10"/>
      <c r="M7" s="10">
        <v>1.9999999999527063E-2</v>
      </c>
      <c r="N7" s="10"/>
      <c r="O7" s="10"/>
      <c r="P7" s="10"/>
      <c r="Q7" s="10"/>
      <c r="R7" s="7">
        <f t="shared" si="3"/>
        <v>1.9999999999527063E-2</v>
      </c>
      <c r="S7" s="7">
        <f t="shared" si="4"/>
        <v>0</v>
      </c>
      <c r="T7" s="8">
        <f t="shared" si="5"/>
        <v>1.9999999999527063E-2</v>
      </c>
    </row>
    <row r="8" spans="2:20" x14ac:dyDescent="0.25">
      <c r="B8" s="9" t="s">
        <v>20</v>
      </c>
      <c r="C8" s="7">
        <v>2.9999999999972715E-2</v>
      </c>
      <c r="D8" s="8">
        <v>0</v>
      </c>
      <c r="E8" s="10"/>
      <c r="F8" s="10"/>
      <c r="G8" s="10"/>
      <c r="H8" s="10"/>
      <c r="I8" s="7">
        <f t="shared" si="0"/>
        <v>0</v>
      </c>
      <c r="J8" s="7">
        <f t="shared" si="1"/>
        <v>2.9999999999972715E-2</v>
      </c>
      <c r="K8" s="8">
        <f t="shared" si="2"/>
        <v>-2.9999999999972715E-2</v>
      </c>
      <c r="L8" s="10">
        <v>0.03</v>
      </c>
      <c r="M8" s="10">
        <v>0</v>
      </c>
      <c r="N8" s="10"/>
      <c r="O8" s="10"/>
      <c r="P8" s="10"/>
      <c r="Q8" s="10"/>
      <c r="R8" s="7">
        <f t="shared" si="3"/>
        <v>0</v>
      </c>
      <c r="S8" s="7">
        <f t="shared" si="4"/>
        <v>0.03</v>
      </c>
      <c r="T8" s="8">
        <f t="shared" si="5"/>
        <v>-0.03</v>
      </c>
    </row>
    <row r="9" spans="2:20" x14ac:dyDescent="0.25">
      <c r="B9" s="9" t="s">
        <v>21</v>
      </c>
      <c r="C9" s="7">
        <v>0</v>
      </c>
      <c r="D9" s="8">
        <v>0</v>
      </c>
      <c r="E9" s="10"/>
      <c r="F9" s="10"/>
      <c r="G9" s="10"/>
      <c r="H9" s="10"/>
      <c r="I9" s="7">
        <f t="shared" si="0"/>
        <v>0</v>
      </c>
      <c r="J9" s="7">
        <f t="shared" si="1"/>
        <v>0</v>
      </c>
      <c r="K9" s="8">
        <f t="shared" si="2"/>
        <v>0</v>
      </c>
      <c r="L9" s="10"/>
      <c r="M9" s="10">
        <v>0</v>
      </c>
      <c r="N9" s="10"/>
      <c r="O9" s="10"/>
      <c r="P9" s="10"/>
      <c r="Q9" s="10"/>
      <c r="R9" s="7">
        <f t="shared" si="3"/>
        <v>0</v>
      </c>
      <c r="S9" s="7">
        <f t="shared" si="4"/>
        <v>0</v>
      </c>
      <c r="T9" s="8">
        <f t="shared" si="5"/>
        <v>0</v>
      </c>
    </row>
    <row r="10" spans="2:20" x14ac:dyDescent="0.25">
      <c r="B10" s="9" t="s">
        <v>22</v>
      </c>
      <c r="C10" s="7">
        <v>0</v>
      </c>
      <c r="D10" s="8">
        <v>0</v>
      </c>
      <c r="E10" s="10"/>
      <c r="F10" s="10"/>
      <c r="G10" s="10"/>
      <c r="H10" s="10"/>
      <c r="I10" s="7">
        <f t="shared" si="0"/>
        <v>0</v>
      </c>
      <c r="J10" s="7">
        <f t="shared" si="1"/>
        <v>0</v>
      </c>
      <c r="K10" s="8">
        <f t="shared" si="2"/>
        <v>0</v>
      </c>
      <c r="L10" s="10"/>
      <c r="M10" s="10">
        <v>0</v>
      </c>
      <c r="N10" s="10"/>
      <c r="O10" s="10"/>
      <c r="P10" s="10"/>
      <c r="Q10" s="10"/>
      <c r="R10" s="7">
        <f t="shared" si="3"/>
        <v>0</v>
      </c>
      <c r="S10" s="7">
        <f t="shared" si="4"/>
        <v>0</v>
      </c>
      <c r="T10" s="8">
        <f t="shared" si="5"/>
        <v>0</v>
      </c>
    </row>
    <row r="11" spans="2:20" x14ac:dyDescent="0.25">
      <c r="B11" s="9" t="s">
        <v>23</v>
      </c>
      <c r="C11" s="7">
        <v>0</v>
      </c>
      <c r="D11" s="8">
        <v>0</v>
      </c>
      <c r="E11" s="10"/>
      <c r="F11" s="10"/>
      <c r="G11" s="10"/>
      <c r="H11" s="10"/>
      <c r="I11" s="7">
        <f t="shared" si="0"/>
        <v>0</v>
      </c>
      <c r="J11" s="7">
        <f t="shared" si="1"/>
        <v>0</v>
      </c>
      <c r="K11" s="8">
        <f t="shared" si="2"/>
        <v>0</v>
      </c>
      <c r="L11" s="10"/>
      <c r="M11" s="10">
        <v>0</v>
      </c>
      <c r="N11" s="10"/>
      <c r="O11" s="10"/>
      <c r="P11" s="10"/>
      <c r="Q11" s="10"/>
      <c r="R11" s="7">
        <f t="shared" si="3"/>
        <v>0</v>
      </c>
      <c r="S11" s="7">
        <f t="shared" si="4"/>
        <v>0</v>
      </c>
      <c r="T11" s="8">
        <f t="shared" si="5"/>
        <v>0</v>
      </c>
    </row>
    <row r="12" spans="2:20" x14ac:dyDescent="0.25">
      <c r="B12" s="9" t="s">
        <v>24</v>
      </c>
      <c r="C12" s="7">
        <v>-1.9999999999754436E-2</v>
      </c>
      <c r="D12" s="8">
        <v>1.0000000000218279E-2</v>
      </c>
      <c r="E12" s="10"/>
      <c r="F12" s="10"/>
      <c r="G12" s="10"/>
      <c r="H12" s="10"/>
      <c r="I12" s="7">
        <f t="shared" si="0"/>
        <v>1.0000000000218279E-2</v>
      </c>
      <c r="J12" s="7">
        <f t="shared" si="1"/>
        <v>-1.9999999999754436E-2</v>
      </c>
      <c r="K12" s="8">
        <f t="shared" si="2"/>
        <v>2.9999999999972715E-2</v>
      </c>
      <c r="L12" s="10">
        <v>-0.02</v>
      </c>
      <c r="M12" s="10">
        <v>1.0000000000218279E-2</v>
      </c>
      <c r="N12" s="10"/>
      <c r="O12" s="10"/>
      <c r="P12" s="10"/>
      <c r="Q12" s="10"/>
      <c r="R12" s="7">
        <f t="shared" si="3"/>
        <v>1.0000000000218279E-2</v>
      </c>
      <c r="S12" s="7">
        <f t="shared" si="4"/>
        <v>-0.02</v>
      </c>
      <c r="T12" s="8">
        <f t="shared" si="5"/>
        <v>3.0000000000218279E-2</v>
      </c>
    </row>
    <row r="13" spans="2:20" x14ac:dyDescent="0.25">
      <c r="B13" s="9" t="s">
        <v>25</v>
      </c>
      <c r="C13" s="7">
        <v>-2.9999999999972715E-2</v>
      </c>
      <c r="D13" s="8">
        <v>0</v>
      </c>
      <c r="E13" s="10"/>
      <c r="F13" s="10"/>
      <c r="G13" s="10"/>
      <c r="H13" s="10"/>
      <c r="I13" s="7">
        <f t="shared" si="0"/>
        <v>0</v>
      </c>
      <c r="J13" s="7">
        <f t="shared" si="1"/>
        <v>-2.9999999999972715E-2</v>
      </c>
      <c r="K13" s="8">
        <f t="shared" si="2"/>
        <v>2.9999999999972715E-2</v>
      </c>
      <c r="L13" s="10">
        <v>-0.03</v>
      </c>
      <c r="M13" s="10">
        <v>0</v>
      </c>
      <c r="N13" s="10"/>
      <c r="O13" s="10"/>
      <c r="P13" s="10"/>
      <c r="Q13" s="10"/>
      <c r="R13" s="7">
        <f t="shared" si="3"/>
        <v>0</v>
      </c>
      <c r="S13" s="7">
        <f t="shared" si="4"/>
        <v>-0.03</v>
      </c>
      <c r="T13" s="8">
        <f t="shared" si="5"/>
        <v>0.03</v>
      </c>
    </row>
    <row r="14" spans="2:20" x14ac:dyDescent="0.25">
      <c r="B14" s="9" t="s">
        <v>26</v>
      </c>
      <c r="C14" s="7">
        <v>22822.799999999996</v>
      </c>
      <c r="D14" s="8">
        <v>76075.999999999971</v>
      </c>
      <c r="E14" s="10"/>
      <c r="F14" s="10"/>
      <c r="G14" s="10">
        <v>13693.68</v>
      </c>
      <c r="H14" s="10">
        <v>45645.599999999999</v>
      </c>
      <c r="I14" s="7">
        <f t="shared" si="0"/>
        <v>30430.399999999972</v>
      </c>
      <c r="J14" s="7">
        <f t="shared" si="1"/>
        <v>9129.1199999999953</v>
      </c>
      <c r="K14" s="8">
        <f t="shared" si="2"/>
        <v>21301.279999999977</v>
      </c>
      <c r="L14" s="7">
        <v>9129.1199999999953</v>
      </c>
      <c r="M14" s="10">
        <v>30430.399999999972</v>
      </c>
      <c r="N14" s="10"/>
      <c r="O14" s="10"/>
      <c r="P14" s="10">
        <v>9129.1200000000008</v>
      </c>
      <c r="Q14" s="10">
        <v>30430.400000000001</v>
      </c>
      <c r="R14" s="7">
        <f t="shared" si="3"/>
        <v>-2.9103830456733704E-11</v>
      </c>
      <c r="S14" s="7">
        <f t="shared" si="4"/>
        <v>0</v>
      </c>
      <c r="T14" s="8">
        <f t="shared" si="5"/>
        <v>-2.9103830456733704E-11</v>
      </c>
    </row>
    <row r="15" spans="2:20" x14ac:dyDescent="0.25">
      <c r="B15" s="9" t="s">
        <v>27</v>
      </c>
      <c r="C15" s="7">
        <v>5504.9000000000005</v>
      </c>
      <c r="D15" s="8">
        <v>18349.750000000007</v>
      </c>
      <c r="E15" s="10"/>
      <c r="F15" s="10"/>
      <c r="G15" s="10">
        <v>3302.96</v>
      </c>
      <c r="H15" s="10">
        <v>11009.85</v>
      </c>
      <c r="I15" s="7">
        <f t="shared" si="0"/>
        <v>7339.9000000000069</v>
      </c>
      <c r="J15" s="7">
        <f t="shared" si="1"/>
        <v>2201.9400000000005</v>
      </c>
      <c r="K15" s="8">
        <f t="shared" si="2"/>
        <v>5137.9600000000064</v>
      </c>
      <c r="L15" s="7">
        <v>2201.9400000000005</v>
      </c>
      <c r="M15" s="10">
        <v>7339.9000000000069</v>
      </c>
      <c r="N15" s="10"/>
      <c r="O15" s="10"/>
      <c r="P15" s="10">
        <v>2201.9699999999998</v>
      </c>
      <c r="Q15" s="10">
        <v>7339.9</v>
      </c>
      <c r="R15" s="7">
        <f t="shared" si="3"/>
        <v>7.2759576141834259E-12</v>
      </c>
      <c r="S15" s="7">
        <f t="shared" si="4"/>
        <v>-2.9999999999290594E-2</v>
      </c>
      <c r="T15" s="8">
        <f t="shared" si="5"/>
        <v>3.0000000006566552E-2</v>
      </c>
    </row>
    <row r="16" spans="2:20" x14ac:dyDescent="0.25">
      <c r="B16" s="9" t="s">
        <v>28</v>
      </c>
      <c r="C16" s="7">
        <v>22554.82</v>
      </c>
      <c r="D16" s="8">
        <v>75182.800000000017</v>
      </c>
      <c r="E16" s="10"/>
      <c r="F16" s="10"/>
      <c r="G16" s="10">
        <v>8458.07</v>
      </c>
      <c r="H16" s="10">
        <v>28193.55</v>
      </c>
      <c r="I16" s="7">
        <f t="shared" si="0"/>
        <v>46989.250000000015</v>
      </c>
      <c r="J16" s="7">
        <f t="shared" si="1"/>
        <v>14096.75</v>
      </c>
      <c r="K16" s="8">
        <f t="shared" si="2"/>
        <v>32892.500000000015</v>
      </c>
      <c r="L16" s="7">
        <v>14096.75</v>
      </c>
      <c r="M16" s="10">
        <v>46989.250000000015</v>
      </c>
      <c r="N16" s="10"/>
      <c r="O16" s="10"/>
      <c r="P16" s="10">
        <v>8458.07</v>
      </c>
      <c r="Q16" s="10">
        <v>28193.55</v>
      </c>
      <c r="R16" s="7">
        <f t="shared" si="3"/>
        <v>18795.700000000015</v>
      </c>
      <c r="S16" s="7">
        <f t="shared" si="4"/>
        <v>5638.68</v>
      </c>
      <c r="T16" s="8">
        <f t="shared" si="5"/>
        <v>13157.020000000015</v>
      </c>
    </row>
    <row r="17" spans="2:20" x14ac:dyDescent="0.25">
      <c r="B17" s="9" t="s">
        <v>29</v>
      </c>
      <c r="C17" s="7">
        <v>19183.5</v>
      </c>
      <c r="D17" s="8">
        <v>63945</v>
      </c>
      <c r="E17" s="10"/>
      <c r="F17" s="10"/>
      <c r="G17" s="10">
        <v>6394.5</v>
      </c>
      <c r="H17" s="10">
        <v>21315</v>
      </c>
      <c r="I17" s="7">
        <f t="shared" si="0"/>
        <v>42630</v>
      </c>
      <c r="J17" s="7">
        <f t="shared" si="1"/>
        <v>12789</v>
      </c>
      <c r="K17" s="8">
        <f t="shared" si="2"/>
        <v>29841</v>
      </c>
      <c r="L17" s="7">
        <v>12789</v>
      </c>
      <c r="M17" s="10">
        <v>42630</v>
      </c>
      <c r="N17" s="10"/>
      <c r="O17" s="10"/>
      <c r="P17" s="10">
        <v>6394.5</v>
      </c>
      <c r="Q17" s="10">
        <v>21315</v>
      </c>
      <c r="R17" s="7">
        <f t="shared" si="3"/>
        <v>21315</v>
      </c>
      <c r="S17" s="7">
        <f t="shared" si="4"/>
        <v>6394.5</v>
      </c>
      <c r="T17" s="8">
        <f t="shared" si="5"/>
        <v>14920.5</v>
      </c>
    </row>
    <row r="18" spans="2:20" x14ac:dyDescent="0.25">
      <c r="B18" s="9" t="s">
        <v>30</v>
      </c>
      <c r="C18" s="7">
        <v>284763.59999999998</v>
      </c>
      <c r="D18" s="8">
        <v>949212</v>
      </c>
      <c r="E18" s="10"/>
      <c r="F18" s="10"/>
      <c r="G18" s="10">
        <v>71190.899999999994</v>
      </c>
      <c r="H18" s="10">
        <v>237303</v>
      </c>
      <c r="I18" s="7">
        <f t="shared" si="0"/>
        <v>711909</v>
      </c>
      <c r="J18" s="7">
        <f t="shared" si="1"/>
        <v>213572.69999999998</v>
      </c>
      <c r="K18" s="8">
        <f t="shared" si="2"/>
        <v>498336.30000000005</v>
      </c>
      <c r="L18" s="7">
        <v>213572.69999999998</v>
      </c>
      <c r="M18" s="10">
        <v>711909</v>
      </c>
      <c r="N18" s="10"/>
      <c r="O18" s="10"/>
      <c r="P18" s="10">
        <v>71190.899999999994</v>
      </c>
      <c r="Q18" s="10">
        <v>237303</v>
      </c>
      <c r="R18" s="7">
        <f t="shared" si="3"/>
        <v>474606</v>
      </c>
      <c r="S18" s="7">
        <f t="shared" si="4"/>
        <v>142381.79999999999</v>
      </c>
      <c r="T18" s="8">
        <f t="shared" si="5"/>
        <v>332224.2</v>
      </c>
    </row>
    <row r="19" spans="2:20" x14ac:dyDescent="0.25">
      <c r="B19" s="9" t="s">
        <v>31</v>
      </c>
      <c r="C19" s="7">
        <v>29260.010000000002</v>
      </c>
      <c r="D19" s="8">
        <v>97533.39999999998</v>
      </c>
      <c r="E19" s="10"/>
      <c r="F19" s="10"/>
      <c r="G19" s="10">
        <v>11425.56</v>
      </c>
      <c r="H19" s="10">
        <v>38085.199999999997</v>
      </c>
      <c r="I19" s="7">
        <f t="shared" si="0"/>
        <v>59448.199999999983</v>
      </c>
      <c r="J19" s="7">
        <f t="shared" si="1"/>
        <v>17834.450000000004</v>
      </c>
      <c r="K19" s="8">
        <f t="shared" si="2"/>
        <v>41613.749999999978</v>
      </c>
      <c r="L19" s="7">
        <v>17834.450000000004</v>
      </c>
      <c r="M19" s="10">
        <v>59448.199999999983</v>
      </c>
      <c r="N19" s="10"/>
      <c r="O19" s="10"/>
      <c r="P19" s="10">
        <v>11425.56</v>
      </c>
      <c r="Q19" s="10">
        <v>38085.199999999997</v>
      </c>
      <c r="R19" s="7">
        <f t="shared" si="3"/>
        <v>21362.999999999985</v>
      </c>
      <c r="S19" s="7">
        <f t="shared" si="4"/>
        <v>6408.8900000000049</v>
      </c>
      <c r="T19" s="8">
        <f t="shared" si="5"/>
        <v>14954.109999999981</v>
      </c>
    </row>
    <row r="20" spans="2:20" x14ac:dyDescent="0.25">
      <c r="B20" s="9" t="s">
        <v>32</v>
      </c>
      <c r="C20" s="7">
        <v>45860.75</v>
      </c>
      <c r="D20" s="8">
        <v>183443</v>
      </c>
      <c r="E20" s="10"/>
      <c r="F20" s="10"/>
      <c r="G20" s="10">
        <v>4586.08</v>
      </c>
      <c r="H20" s="10">
        <v>18344.3</v>
      </c>
      <c r="I20" s="7">
        <f t="shared" si="0"/>
        <v>165098.70000000001</v>
      </c>
      <c r="J20" s="7">
        <f t="shared" si="1"/>
        <v>41274.67</v>
      </c>
      <c r="K20" s="8">
        <f t="shared" si="2"/>
        <v>123824.03000000001</v>
      </c>
      <c r="L20" s="7">
        <v>41274.67</v>
      </c>
      <c r="M20" s="10">
        <v>165098.70000000001</v>
      </c>
      <c r="N20" s="10"/>
      <c r="O20" s="10"/>
      <c r="P20" s="10">
        <v>4586.08</v>
      </c>
      <c r="Q20" s="10">
        <v>18344.3</v>
      </c>
      <c r="R20" s="7">
        <f t="shared" si="3"/>
        <v>146754.40000000002</v>
      </c>
      <c r="S20" s="7">
        <f t="shared" si="4"/>
        <v>36688.589999999997</v>
      </c>
      <c r="T20" s="8">
        <f t="shared" si="5"/>
        <v>110065.81000000003</v>
      </c>
    </row>
    <row r="21" spans="2:20" x14ac:dyDescent="0.25">
      <c r="B21" s="9" t="s">
        <v>33</v>
      </c>
      <c r="C21" s="7">
        <v>6250</v>
      </c>
      <c r="D21" s="8">
        <v>25000</v>
      </c>
      <c r="E21" s="10"/>
      <c r="F21" s="10"/>
      <c r="G21" s="10">
        <v>625</v>
      </c>
      <c r="H21" s="10">
        <v>2500</v>
      </c>
      <c r="I21" s="7">
        <f t="shared" si="0"/>
        <v>22500</v>
      </c>
      <c r="J21" s="7">
        <f t="shared" si="1"/>
        <v>5625</v>
      </c>
      <c r="K21" s="8">
        <f t="shared" si="2"/>
        <v>16875</v>
      </c>
      <c r="L21" s="7">
        <v>5625</v>
      </c>
      <c r="M21" s="10">
        <v>22500</v>
      </c>
      <c r="N21" s="10"/>
      <c r="O21" s="10"/>
      <c r="P21" s="10">
        <v>625</v>
      </c>
      <c r="Q21" s="10">
        <v>2500</v>
      </c>
      <c r="R21" s="7">
        <f t="shared" si="3"/>
        <v>20000</v>
      </c>
      <c r="S21" s="7">
        <f t="shared" si="4"/>
        <v>5000</v>
      </c>
      <c r="T21" s="8">
        <f t="shared" si="5"/>
        <v>15000</v>
      </c>
    </row>
    <row r="22" spans="2:20" x14ac:dyDescent="0.25">
      <c r="B22" s="9" t="s">
        <v>34</v>
      </c>
      <c r="C22" s="7">
        <v>2176408.7574999998</v>
      </c>
      <c r="D22" s="8">
        <v>8705635.0299999993</v>
      </c>
      <c r="E22" s="10"/>
      <c r="F22" s="10"/>
      <c r="G22" s="10"/>
      <c r="H22" s="10"/>
      <c r="I22" s="7">
        <f t="shared" si="0"/>
        <v>8705635.0299999993</v>
      </c>
      <c r="J22" s="7">
        <f t="shared" si="1"/>
        <v>2176408.7574999998</v>
      </c>
      <c r="K22" s="8">
        <f t="shared" si="2"/>
        <v>6529226.272499999</v>
      </c>
      <c r="L22" s="7">
        <v>2176408.7574999998</v>
      </c>
      <c r="M22" s="10">
        <v>8705635.0299999993</v>
      </c>
      <c r="N22" s="10"/>
      <c r="O22" s="10"/>
      <c r="P22" s="10"/>
      <c r="Q22" s="10"/>
      <c r="R22" s="7">
        <f t="shared" si="3"/>
        <v>8705635.0299999993</v>
      </c>
      <c r="S22" s="7">
        <f t="shared" si="4"/>
        <v>2176408.7574999998</v>
      </c>
      <c r="T22" s="8">
        <f t="shared" si="5"/>
        <v>6529226.272499999</v>
      </c>
    </row>
    <row r="23" spans="2:20" x14ac:dyDescent="0.25">
      <c r="B23" s="9" t="s">
        <v>35</v>
      </c>
      <c r="C23" s="7">
        <v>88620.832500000004</v>
      </c>
      <c r="D23" s="8">
        <v>354483.33</v>
      </c>
      <c r="E23" s="10"/>
      <c r="F23" s="10"/>
      <c r="G23" s="10"/>
      <c r="H23" s="10"/>
      <c r="I23" s="7">
        <f t="shared" si="0"/>
        <v>354483.33</v>
      </c>
      <c r="J23" s="7">
        <f t="shared" si="1"/>
        <v>88620.832500000004</v>
      </c>
      <c r="K23" s="8">
        <f t="shared" si="2"/>
        <v>265862.4975</v>
      </c>
      <c r="L23" s="7">
        <v>88620.832500000004</v>
      </c>
      <c r="M23" s="10">
        <v>354483.33</v>
      </c>
      <c r="N23" s="10"/>
      <c r="O23" s="10"/>
      <c r="P23" s="10"/>
      <c r="Q23" s="10"/>
      <c r="R23" s="7">
        <f t="shared" si="3"/>
        <v>354483.33</v>
      </c>
      <c r="S23" s="7">
        <f t="shared" si="4"/>
        <v>88620.832500000004</v>
      </c>
      <c r="T23" s="8">
        <f t="shared" si="5"/>
        <v>265862.4975</v>
      </c>
    </row>
    <row r="24" spans="2:20" x14ac:dyDescent="0.25">
      <c r="B24" s="9" t="s">
        <v>36</v>
      </c>
      <c r="C24" s="7">
        <v>146374.57250000001</v>
      </c>
      <c r="D24" s="8">
        <v>585498.29</v>
      </c>
      <c r="E24" s="10"/>
      <c r="F24" s="10"/>
      <c r="G24" s="10"/>
      <c r="H24" s="10"/>
      <c r="I24" s="7">
        <f t="shared" si="0"/>
        <v>585498.29</v>
      </c>
      <c r="J24" s="7">
        <f t="shared" si="1"/>
        <v>146374.57250000001</v>
      </c>
      <c r="K24" s="8">
        <f t="shared" si="2"/>
        <v>439123.71750000003</v>
      </c>
      <c r="L24" s="7">
        <v>146374.57250000001</v>
      </c>
      <c r="M24" s="10">
        <v>585498.29</v>
      </c>
      <c r="N24" s="10"/>
      <c r="O24" s="10"/>
      <c r="P24" s="10"/>
      <c r="Q24" s="10"/>
      <c r="R24" s="7">
        <f t="shared" si="3"/>
        <v>585498.29</v>
      </c>
      <c r="S24" s="7">
        <f t="shared" si="4"/>
        <v>146374.57250000001</v>
      </c>
      <c r="T24" s="8">
        <f t="shared" si="5"/>
        <v>439123.71750000003</v>
      </c>
    </row>
    <row r="25" spans="2:20" x14ac:dyDescent="0.25">
      <c r="B25" s="9" t="s">
        <v>37</v>
      </c>
      <c r="C25" s="7">
        <v>69581.337499999994</v>
      </c>
      <c r="D25" s="8">
        <v>278325.34999999998</v>
      </c>
      <c r="E25" s="10"/>
      <c r="F25" s="10"/>
      <c r="G25" s="10"/>
      <c r="H25" s="10"/>
      <c r="I25" s="7">
        <f t="shared" si="0"/>
        <v>278325.34999999998</v>
      </c>
      <c r="J25" s="7">
        <f t="shared" si="1"/>
        <v>69581.337499999994</v>
      </c>
      <c r="K25" s="8">
        <f t="shared" si="2"/>
        <v>208744.01249999998</v>
      </c>
      <c r="L25" s="7">
        <v>69581.337499999994</v>
      </c>
      <c r="M25" s="10">
        <v>278325.34999999998</v>
      </c>
      <c r="N25" s="10"/>
      <c r="O25" s="10"/>
      <c r="P25" s="10"/>
      <c r="Q25" s="10"/>
      <c r="R25" s="7">
        <f t="shared" si="3"/>
        <v>278325.34999999998</v>
      </c>
      <c r="S25" s="7">
        <f t="shared" si="4"/>
        <v>69581.337499999994</v>
      </c>
      <c r="T25" s="8">
        <f t="shared" si="5"/>
        <v>208744.01249999998</v>
      </c>
    </row>
    <row r="26" spans="2:20" x14ac:dyDescent="0.25">
      <c r="B26" s="9" t="s">
        <v>38</v>
      </c>
      <c r="C26" s="7">
        <v>0</v>
      </c>
      <c r="D26" s="8">
        <v>0</v>
      </c>
      <c r="E26" s="10">
        <v>142500</v>
      </c>
      <c r="F26" s="10">
        <v>570000</v>
      </c>
      <c r="G26" s="10"/>
      <c r="H26" s="10"/>
      <c r="I26" s="7">
        <f t="shared" si="0"/>
        <v>570000</v>
      </c>
      <c r="J26" s="7">
        <f t="shared" si="1"/>
        <v>142500</v>
      </c>
      <c r="K26" s="8">
        <f t="shared" si="2"/>
        <v>427500</v>
      </c>
      <c r="L26" s="7">
        <v>142500</v>
      </c>
      <c r="M26" s="10">
        <v>570000</v>
      </c>
      <c r="N26" s="10"/>
      <c r="O26" s="10"/>
      <c r="P26" s="10">
        <v>14250</v>
      </c>
      <c r="Q26" s="10">
        <v>57000</v>
      </c>
      <c r="R26" s="7">
        <f t="shared" si="3"/>
        <v>513000</v>
      </c>
      <c r="S26" s="7">
        <f t="shared" si="4"/>
        <v>128250</v>
      </c>
      <c r="T26" s="8">
        <f t="shared" si="5"/>
        <v>384750</v>
      </c>
    </row>
    <row r="27" spans="2:20" x14ac:dyDescent="0.25">
      <c r="B27" s="9" t="s">
        <v>39</v>
      </c>
      <c r="C27" s="7">
        <v>0</v>
      </c>
      <c r="D27" s="8">
        <v>0</v>
      </c>
      <c r="E27" s="10">
        <v>41250</v>
      </c>
      <c r="F27" s="10">
        <v>165000</v>
      </c>
      <c r="G27" s="10"/>
      <c r="H27" s="10"/>
      <c r="I27" s="7">
        <f t="shared" si="0"/>
        <v>165000</v>
      </c>
      <c r="J27" s="7">
        <f t="shared" si="1"/>
        <v>41250</v>
      </c>
      <c r="K27" s="8">
        <f t="shared" si="2"/>
        <v>123750</v>
      </c>
      <c r="L27" s="7">
        <v>41250</v>
      </c>
      <c r="M27" s="10">
        <v>165000</v>
      </c>
      <c r="N27" s="10"/>
      <c r="O27" s="10"/>
      <c r="P27" s="10">
        <v>4125</v>
      </c>
      <c r="Q27" s="10">
        <v>16500</v>
      </c>
      <c r="R27" s="7">
        <f t="shared" si="3"/>
        <v>148500</v>
      </c>
      <c r="S27" s="7">
        <f t="shared" si="4"/>
        <v>37125</v>
      </c>
      <c r="T27" s="8">
        <f t="shared" si="5"/>
        <v>111375</v>
      </c>
    </row>
    <row r="28" spans="2:20" x14ac:dyDescent="0.25">
      <c r="B28" s="9" t="s">
        <v>40</v>
      </c>
      <c r="C28" s="7">
        <v>0</v>
      </c>
      <c r="D28" s="8">
        <v>0</v>
      </c>
      <c r="E28" s="10"/>
      <c r="F28" s="10"/>
      <c r="G28" s="10"/>
      <c r="H28" s="10"/>
      <c r="I28" s="7"/>
      <c r="J28" s="7"/>
      <c r="K28" s="8">
        <f t="shared" si="2"/>
        <v>0</v>
      </c>
      <c r="L28" s="7"/>
      <c r="M28" s="10"/>
      <c r="N28" s="10">
        <v>4573.75</v>
      </c>
      <c r="O28" s="10">
        <v>18295</v>
      </c>
      <c r="P28" s="10"/>
      <c r="Q28" s="10"/>
      <c r="R28" s="7">
        <f t="shared" si="3"/>
        <v>18295</v>
      </c>
      <c r="S28" s="7">
        <f t="shared" si="4"/>
        <v>4573.75</v>
      </c>
      <c r="T28" s="8">
        <f t="shared" si="5"/>
        <v>13721.25</v>
      </c>
    </row>
    <row r="29" spans="2:20" x14ac:dyDescent="0.25">
      <c r="B29" s="9" t="s">
        <v>41</v>
      </c>
      <c r="C29" s="7">
        <v>0</v>
      </c>
      <c r="D29" s="8">
        <v>0</v>
      </c>
      <c r="E29" s="10"/>
      <c r="F29" s="10"/>
      <c r="G29" s="10"/>
      <c r="H29" s="10"/>
      <c r="I29" s="7"/>
      <c r="J29" s="7"/>
      <c r="K29" s="8">
        <f t="shared" si="2"/>
        <v>0</v>
      </c>
      <c r="L29" s="7"/>
      <c r="M29" s="10"/>
      <c r="N29" s="10">
        <v>24632.25</v>
      </c>
      <c r="O29" s="10">
        <v>98529</v>
      </c>
      <c r="P29" s="10"/>
      <c r="Q29" s="10"/>
      <c r="R29" s="7">
        <f t="shared" si="3"/>
        <v>98529</v>
      </c>
      <c r="S29" s="7">
        <f t="shared" si="4"/>
        <v>24632.25</v>
      </c>
      <c r="T29" s="8">
        <f t="shared" si="5"/>
        <v>73896.75</v>
      </c>
    </row>
    <row r="30" spans="2:20" x14ac:dyDescent="0.25">
      <c r="B30" s="9" t="s">
        <v>42</v>
      </c>
      <c r="C30" s="7">
        <v>0</v>
      </c>
      <c r="D30" s="8">
        <v>0</v>
      </c>
      <c r="E30" s="10">
        <v>37044.11</v>
      </c>
      <c r="F30" s="10">
        <v>148176.42000000001</v>
      </c>
      <c r="G30" s="10"/>
      <c r="H30" s="10"/>
      <c r="I30" s="7">
        <f>+D30+F30-H30</f>
        <v>148176.42000000001</v>
      </c>
      <c r="J30" s="7">
        <f>+C30+E30-G30</f>
        <v>37044.11</v>
      </c>
      <c r="K30" s="8">
        <f t="shared" si="2"/>
        <v>111132.31000000001</v>
      </c>
      <c r="L30" s="7">
        <v>37044.11</v>
      </c>
      <c r="M30" s="10">
        <v>148176.42000000001</v>
      </c>
      <c r="N30" s="10"/>
      <c r="O30" s="10"/>
      <c r="P30" s="10">
        <v>3704.41</v>
      </c>
      <c r="Q30" s="10">
        <v>14817.64</v>
      </c>
      <c r="R30" s="7">
        <f t="shared" si="3"/>
        <v>133358.78000000003</v>
      </c>
      <c r="S30" s="7">
        <f t="shared" si="4"/>
        <v>33339.699999999997</v>
      </c>
      <c r="T30" s="8">
        <f t="shared" si="5"/>
        <v>100019.08000000003</v>
      </c>
    </row>
    <row r="31" spans="2:20" x14ac:dyDescent="0.25">
      <c r="B31" s="9" t="s">
        <v>43</v>
      </c>
      <c r="C31" s="7">
        <v>0</v>
      </c>
      <c r="D31" s="8">
        <v>0</v>
      </c>
      <c r="E31" s="10"/>
      <c r="F31" s="10"/>
      <c r="G31" s="10"/>
      <c r="H31" s="10"/>
      <c r="I31" s="7"/>
      <c r="J31" s="7"/>
      <c r="K31" s="8">
        <f t="shared" si="2"/>
        <v>0</v>
      </c>
      <c r="L31" s="7"/>
      <c r="M31" s="10"/>
      <c r="N31" s="10">
        <v>59496.43</v>
      </c>
      <c r="O31" s="10">
        <v>237985.71</v>
      </c>
      <c r="P31" s="10"/>
      <c r="Q31" s="10"/>
      <c r="R31" s="7">
        <f t="shared" si="3"/>
        <v>237985.71</v>
      </c>
      <c r="S31" s="7">
        <f t="shared" si="4"/>
        <v>59496.43</v>
      </c>
      <c r="T31" s="8">
        <f t="shared" si="5"/>
        <v>178489.28</v>
      </c>
    </row>
    <row r="32" spans="2:20" x14ac:dyDescent="0.25">
      <c r="B32" s="9" t="s">
        <v>44</v>
      </c>
      <c r="C32" s="7">
        <v>0</v>
      </c>
      <c r="D32" s="8">
        <v>0</v>
      </c>
      <c r="E32" s="10"/>
      <c r="F32" s="10"/>
      <c r="G32" s="10"/>
      <c r="H32" s="10"/>
      <c r="I32" s="7"/>
      <c r="J32" s="7"/>
      <c r="K32" s="8">
        <f t="shared" si="2"/>
        <v>0</v>
      </c>
      <c r="L32" s="7"/>
      <c r="M32" s="10"/>
      <c r="N32" s="10">
        <v>12000</v>
      </c>
      <c r="O32" s="10">
        <v>48000</v>
      </c>
      <c r="P32" s="10"/>
      <c r="Q32" s="10"/>
      <c r="R32" s="7">
        <f t="shared" si="3"/>
        <v>48000</v>
      </c>
      <c r="S32" s="7">
        <f t="shared" si="4"/>
        <v>12000</v>
      </c>
      <c r="T32" s="8">
        <f t="shared" si="5"/>
        <v>36000</v>
      </c>
    </row>
    <row r="33" spans="2:30" x14ac:dyDescent="0.25">
      <c r="B33" s="9" t="s">
        <v>45</v>
      </c>
      <c r="C33" s="7">
        <v>0</v>
      </c>
      <c r="D33" s="8">
        <v>0</v>
      </c>
      <c r="E33" s="10"/>
      <c r="F33" s="10"/>
      <c r="G33" s="10"/>
      <c r="H33" s="10"/>
      <c r="I33" s="7"/>
      <c r="J33" s="7"/>
      <c r="K33" s="8">
        <f t="shared" si="2"/>
        <v>0</v>
      </c>
      <c r="L33" s="7"/>
      <c r="M33" s="10"/>
      <c r="N33" s="10">
        <v>32500</v>
      </c>
      <c r="O33" s="10">
        <v>130000</v>
      </c>
      <c r="P33" s="10"/>
      <c r="Q33" s="10"/>
      <c r="R33" s="7">
        <f t="shared" si="3"/>
        <v>130000</v>
      </c>
      <c r="S33" s="7">
        <f t="shared" si="4"/>
        <v>32500</v>
      </c>
      <c r="T33" s="8">
        <f t="shared" si="5"/>
        <v>97500</v>
      </c>
    </row>
    <row r="34" spans="2:30" x14ac:dyDescent="0.25">
      <c r="B34" s="9" t="s">
        <v>46</v>
      </c>
      <c r="C34" s="7">
        <v>0</v>
      </c>
      <c r="D34" s="8">
        <v>0</v>
      </c>
      <c r="E34" s="10"/>
      <c r="F34" s="10"/>
      <c r="G34" s="10"/>
      <c r="H34" s="10"/>
      <c r="I34" s="7"/>
      <c r="J34" s="7"/>
      <c r="K34" s="8">
        <f t="shared" si="2"/>
        <v>0</v>
      </c>
      <c r="L34" s="7"/>
      <c r="M34" s="10"/>
      <c r="N34" s="10">
        <v>75000</v>
      </c>
      <c r="O34" s="10">
        <v>300000</v>
      </c>
      <c r="P34" s="10"/>
      <c r="Q34" s="10"/>
      <c r="R34" s="7">
        <f t="shared" si="3"/>
        <v>300000</v>
      </c>
      <c r="S34" s="7">
        <f t="shared" si="4"/>
        <v>75000</v>
      </c>
      <c r="T34" s="8">
        <f t="shared" si="5"/>
        <v>225000</v>
      </c>
    </row>
    <row r="35" spans="2:30" x14ac:dyDescent="0.25">
      <c r="B35" s="9" t="s">
        <v>47</v>
      </c>
      <c r="C35" s="7">
        <v>0</v>
      </c>
      <c r="D35" s="8">
        <v>0</v>
      </c>
      <c r="E35" s="10"/>
      <c r="F35" s="10"/>
      <c r="G35" s="10"/>
      <c r="H35" s="10"/>
      <c r="I35" s="7"/>
      <c r="J35" s="7"/>
      <c r="K35" s="8">
        <f t="shared" si="2"/>
        <v>0</v>
      </c>
      <c r="L35" s="7"/>
      <c r="M35" s="10"/>
      <c r="N35" s="10">
        <v>20750.62</v>
      </c>
      <c r="O35" s="10">
        <v>83002.5</v>
      </c>
      <c r="P35" s="10"/>
      <c r="Q35" s="10"/>
      <c r="R35" s="7">
        <f t="shared" si="3"/>
        <v>83002.5</v>
      </c>
      <c r="S35" s="7">
        <f t="shared" si="4"/>
        <v>20750.62</v>
      </c>
      <c r="T35" s="8">
        <f t="shared" si="5"/>
        <v>62251.880000000005</v>
      </c>
    </row>
    <row r="36" spans="2:30" x14ac:dyDescent="0.25">
      <c r="B36" s="9"/>
      <c r="C36" s="7"/>
      <c r="D36" s="8"/>
      <c r="E36" s="10"/>
      <c r="F36" s="10"/>
      <c r="G36" s="10"/>
      <c r="H36" s="10"/>
      <c r="I36" s="7"/>
      <c r="J36" s="7"/>
      <c r="K36" s="8">
        <f t="shared" si="2"/>
        <v>0</v>
      </c>
      <c r="L36" s="7"/>
      <c r="M36" s="10"/>
      <c r="N36" s="10"/>
      <c r="O36" s="10"/>
      <c r="P36" s="10"/>
      <c r="Q36" s="10"/>
      <c r="R36" s="7"/>
      <c r="S36" s="7"/>
      <c r="T36" s="8"/>
    </row>
    <row r="37" spans="2:30" ht="12" thickBot="1" x14ac:dyDescent="0.3">
      <c r="B37" s="11"/>
      <c r="C37" s="12">
        <f>SUM(C5:C26)</f>
        <v>3431733.9499999997</v>
      </c>
      <c r="D37" s="12">
        <f>SUM(D5:D26)</f>
        <v>12995911.409999998</v>
      </c>
      <c r="E37" s="13">
        <f>SUM(E26:E30)</f>
        <v>220794.11</v>
      </c>
      <c r="F37" s="13">
        <f>SUM(F26:F30)</f>
        <v>883176.42</v>
      </c>
      <c r="G37" s="13">
        <f>SUM(G5:G30)</f>
        <v>125237.04999999999</v>
      </c>
      <c r="H37" s="13">
        <f>SUM(H5:H30)</f>
        <v>419505.1</v>
      </c>
      <c r="I37" s="13">
        <f>SUM(I5:I30)</f>
        <v>13459582.73</v>
      </c>
      <c r="J37" s="13">
        <f>SUM(J5:J30)</f>
        <v>3527291.01</v>
      </c>
      <c r="K37" s="14">
        <f t="shared" si="2"/>
        <v>9932291.7200000007</v>
      </c>
      <c r="L37" s="12">
        <f>SUM(L5:L35)</f>
        <v>3527291.01</v>
      </c>
      <c r="M37" s="13">
        <f>SUM(M5:M30)</f>
        <v>13459582.73</v>
      </c>
      <c r="N37" s="13">
        <f>SUM(N5:N36)</f>
        <v>228953.05</v>
      </c>
      <c r="O37" s="13">
        <f t="shared" ref="O37:T37" si="6">SUM(O5:O35)</f>
        <v>915812.21</v>
      </c>
      <c r="P37" s="13">
        <f t="shared" si="6"/>
        <v>141650.91</v>
      </c>
      <c r="Q37" s="13">
        <f t="shared" si="6"/>
        <v>488937.59</v>
      </c>
      <c r="R37" s="13">
        <f t="shared" si="6"/>
        <v>13886457.349999998</v>
      </c>
      <c r="S37" s="13">
        <f t="shared" si="6"/>
        <v>3614593.1500000004</v>
      </c>
      <c r="T37" s="15">
        <f t="shared" si="6"/>
        <v>10271864.199999997</v>
      </c>
      <c r="U37" s="16"/>
      <c r="AC37" s="16"/>
      <c r="AD37" s="16"/>
    </row>
    <row r="38" spans="2:30" ht="12" thickBot="1" x14ac:dyDescent="0.3">
      <c r="C38" s="17"/>
      <c r="D38" s="18"/>
      <c r="E38" s="18"/>
      <c r="F38" s="18"/>
      <c r="G38" s="18"/>
      <c r="H38" s="18"/>
      <c r="I38" s="18"/>
      <c r="J38" s="18"/>
      <c r="K38" s="19"/>
      <c r="L38" s="17"/>
      <c r="M38" s="18"/>
      <c r="N38" s="18"/>
      <c r="O38" s="18"/>
      <c r="P38" s="18"/>
      <c r="Q38" s="18"/>
      <c r="R38" s="18"/>
      <c r="S38" s="18"/>
      <c r="T38" s="19"/>
      <c r="U38" s="16"/>
    </row>
    <row r="39" spans="2:30" x14ac:dyDescent="0.25">
      <c r="M39" s="16"/>
      <c r="U39" s="16"/>
      <c r="AC39" s="16"/>
    </row>
    <row r="40" spans="2:30" x14ac:dyDescent="0.25">
      <c r="C40" s="16"/>
      <c r="D40" s="16"/>
      <c r="E40" s="16"/>
      <c r="L40" s="16"/>
      <c r="M40" s="16"/>
      <c r="N40" s="16"/>
      <c r="U40" s="16"/>
      <c r="V40" s="16"/>
      <c r="W40" s="16"/>
      <c r="X40" s="16"/>
      <c r="Y40" s="16"/>
      <c r="Z40" s="16"/>
      <c r="AA40" s="16"/>
      <c r="AC40" s="16"/>
    </row>
    <row r="41" spans="2:30" x14ac:dyDescent="0.25">
      <c r="C41" s="16"/>
      <c r="D41" s="16"/>
      <c r="E41" s="16"/>
      <c r="I41" s="16"/>
      <c r="J41" s="16"/>
      <c r="K41" s="16"/>
      <c r="L41" s="16"/>
      <c r="M41" s="16"/>
      <c r="N41" s="16"/>
      <c r="R41" s="16"/>
      <c r="S41" s="16"/>
      <c r="U41" s="16"/>
      <c r="V41" s="16"/>
      <c r="X41" s="16"/>
      <c r="Y41" s="16"/>
      <c r="Z41" s="16"/>
      <c r="AA41" s="16"/>
      <c r="AB41" s="16"/>
    </row>
    <row r="42" spans="2:30" x14ac:dyDescent="0.25">
      <c r="O42" s="16"/>
      <c r="U42" s="16"/>
      <c r="W42" s="16"/>
      <c r="X42" s="16"/>
      <c r="AA42" s="16"/>
    </row>
    <row r="43" spans="2:30" x14ac:dyDescent="0.25">
      <c r="I43" s="16"/>
      <c r="J43" s="16"/>
      <c r="K43" s="16"/>
      <c r="R43" s="16"/>
      <c r="S43" s="16"/>
      <c r="T43" s="16"/>
      <c r="U43" s="16"/>
      <c r="W43" s="16"/>
      <c r="X43" s="16"/>
      <c r="Y43" s="16"/>
      <c r="AA43" s="16"/>
      <c r="AB43" s="16"/>
    </row>
    <row r="44" spans="2:30" ht="33.75" x14ac:dyDescent="0.25">
      <c r="B44" s="20" t="s">
        <v>0</v>
      </c>
      <c r="C44" s="20" t="s">
        <v>48</v>
      </c>
      <c r="D44" s="21" t="s">
        <v>49</v>
      </c>
      <c r="E44" s="22" t="s">
        <v>50</v>
      </c>
      <c r="F44" s="21" t="s">
        <v>51</v>
      </c>
      <c r="G44" s="22" t="s">
        <v>5</v>
      </c>
      <c r="H44" s="21" t="s">
        <v>6</v>
      </c>
      <c r="I44" s="23" t="s">
        <v>52</v>
      </c>
      <c r="J44" s="22" t="s">
        <v>53</v>
      </c>
      <c r="K44" s="20" t="s">
        <v>54</v>
      </c>
      <c r="U44" s="16"/>
      <c r="V44" s="16"/>
      <c r="W44" s="16"/>
      <c r="X44" s="16"/>
      <c r="AA44" s="16"/>
    </row>
    <row r="45" spans="2:30" x14ac:dyDescent="0.25">
      <c r="B45" s="24" t="s">
        <v>17</v>
      </c>
      <c r="C45" s="25">
        <v>503427.49</v>
      </c>
      <c r="D45" s="26">
        <f>S5+T5</f>
        <v>1549007.7599999995</v>
      </c>
      <c r="E45" s="27"/>
      <c r="F45" s="26"/>
      <c r="G45" s="27">
        <v>5560.3</v>
      </c>
      <c r="H45" s="26">
        <v>17108.599999999999</v>
      </c>
      <c r="I45" s="28">
        <f t="shared" ref="I45:I78" si="7">+D45+F45-H45</f>
        <v>1531899.1599999995</v>
      </c>
      <c r="J45" s="27">
        <f>C45+E45-G45</f>
        <v>497867.19</v>
      </c>
      <c r="K45" s="29">
        <f>+I45-J45</f>
        <v>1034031.9699999995</v>
      </c>
      <c r="U45" s="16"/>
      <c r="V45" s="16"/>
      <c r="W45" s="16"/>
      <c r="AA45" s="16"/>
    </row>
    <row r="46" spans="2:30" x14ac:dyDescent="0.25">
      <c r="B46" s="24" t="s">
        <v>18</v>
      </c>
      <c r="C46" s="25">
        <v>0</v>
      </c>
      <c r="D46" s="26">
        <f t="shared" ref="D46:D48" si="8">S6+T6</f>
        <v>2.4700000000084401</v>
      </c>
      <c r="E46" s="27"/>
      <c r="F46" s="26"/>
      <c r="G46" s="27"/>
      <c r="H46" s="26"/>
      <c r="I46" s="28">
        <f t="shared" si="7"/>
        <v>2.4700000000084401</v>
      </c>
      <c r="J46" s="27">
        <f t="shared" ref="J46:J78" si="9">C46+E46-G46</f>
        <v>0</v>
      </c>
      <c r="K46" s="29">
        <f t="shared" ref="K46:K78" si="10">+I46-J46</f>
        <v>2.4700000000084401</v>
      </c>
    </row>
    <row r="47" spans="2:30" x14ac:dyDescent="0.25">
      <c r="B47" s="24" t="s">
        <v>19</v>
      </c>
      <c r="C47" s="25">
        <v>0</v>
      </c>
      <c r="D47" s="26">
        <f t="shared" si="8"/>
        <v>1.9999999999527063E-2</v>
      </c>
      <c r="E47" s="27"/>
      <c r="F47" s="26"/>
      <c r="G47" s="27"/>
      <c r="H47" s="26"/>
      <c r="I47" s="28">
        <f t="shared" si="7"/>
        <v>1.9999999999527063E-2</v>
      </c>
      <c r="J47" s="27">
        <f t="shared" si="9"/>
        <v>0</v>
      </c>
      <c r="K47" s="29">
        <f t="shared" si="10"/>
        <v>1.9999999999527063E-2</v>
      </c>
    </row>
    <row r="48" spans="2:30" x14ac:dyDescent="0.25">
      <c r="B48" s="24" t="s">
        <v>20</v>
      </c>
      <c r="C48" s="25">
        <v>0.03</v>
      </c>
      <c r="D48" s="26">
        <f t="shared" si="8"/>
        <v>0</v>
      </c>
      <c r="E48" s="27"/>
      <c r="F48" s="26"/>
      <c r="G48" s="27"/>
      <c r="H48" s="26"/>
      <c r="I48" s="28">
        <f t="shared" si="7"/>
        <v>0</v>
      </c>
      <c r="J48" s="27">
        <f t="shared" si="9"/>
        <v>0.03</v>
      </c>
      <c r="K48" s="29">
        <f t="shared" si="10"/>
        <v>-0.03</v>
      </c>
    </row>
    <row r="49" spans="2:27" x14ac:dyDescent="0.25">
      <c r="B49" s="24" t="s">
        <v>24</v>
      </c>
      <c r="C49" s="25">
        <v>-0.02</v>
      </c>
      <c r="D49" s="26">
        <f t="shared" ref="D49:D55" si="11">S12+T12</f>
        <v>1.0000000000218279E-2</v>
      </c>
      <c r="E49" s="27"/>
      <c r="F49" s="26"/>
      <c r="G49" s="27"/>
      <c r="H49" s="26"/>
      <c r="I49" s="28">
        <f t="shared" si="7"/>
        <v>1.0000000000218279E-2</v>
      </c>
      <c r="J49" s="27">
        <f t="shared" si="9"/>
        <v>-0.02</v>
      </c>
      <c r="K49" s="29">
        <f t="shared" si="10"/>
        <v>3.0000000000218279E-2</v>
      </c>
      <c r="T49" s="16"/>
      <c r="Z49" s="16"/>
      <c r="AA49" s="16"/>
    </row>
    <row r="50" spans="2:27" x14ac:dyDescent="0.25">
      <c r="B50" s="24" t="s">
        <v>25</v>
      </c>
      <c r="C50" s="25">
        <v>-0.03</v>
      </c>
      <c r="D50" s="26">
        <f t="shared" si="11"/>
        <v>0</v>
      </c>
      <c r="E50" s="27"/>
      <c r="F50" s="26"/>
      <c r="G50" s="27"/>
      <c r="H50" s="26"/>
      <c r="I50" s="28">
        <f t="shared" si="7"/>
        <v>0</v>
      </c>
      <c r="J50" s="27">
        <f t="shared" si="9"/>
        <v>-0.03</v>
      </c>
      <c r="K50" s="29">
        <f t="shared" si="10"/>
        <v>0.03</v>
      </c>
      <c r="T50" s="16"/>
      <c r="Z50" s="16"/>
    </row>
    <row r="51" spans="2:27" x14ac:dyDescent="0.25">
      <c r="B51" s="24" t="s">
        <v>26</v>
      </c>
      <c r="C51" s="25">
        <v>0</v>
      </c>
      <c r="D51" s="26">
        <f t="shared" si="11"/>
        <v>-2.9103830456733704E-11</v>
      </c>
      <c r="E51" s="27"/>
      <c r="F51" s="26"/>
      <c r="G51" s="27"/>
      <c r="H51" s="26"/>
      <c r="I51" s="28">
        <f t="shared" si="7"/>
        <v>-2.9103830456733704E-11</v>
      </c>
      <c r="J51" s="27">
        <f t="shared" si="9"/>
        <v>0</v>
      </c>
      <c r="K51" s="29">
        <f t="shared" si="10"/>
        <v>-2.9103830456733704E-11</v>
      </c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</row>
    <row r="52" spans="2:27" x14ac:dyDescent="0.25">
      <c r="B52" s="24" t="s">
        <v>27</v>
      </c>
      <c r="C52" s="25">
        <v>-2.9999999999290594E-2</v>
      </c>
      <c r="D52" s="26">
        <f t="shared" si="11"/>
        <v>7.2759576141834259E-12</v>
      </c>
      <c r="E52" s="27"/>
      <c r="F52" s="26"/>
      <c r="G52" s="27"/>
      <c r="H52" s="26"/>
      <c r="I52" s="28">
        <f t="shared" si="7"/>
        <v>7.2759576141834259E-12</v>
      </c>
      <c r="J52" s="27">
        <f t="shared" si="9"/>
        <v>-2.9999999999290594E-2</v>
      </c>
      <c r="K52" s="29">
        <f t="shared" si="10"/>
        <v>3.0000000006566552E-2</v>
      </c>
    </row>
    <row r="53" spans="2:27" x14ac:dyDescent="0.25">
      <c r="B53" s="24" t="s">
        <v>28</v>
      </c>
      <c r="C53" s="25">
        <v>5638.68</v>
      </c>
      <c r="D53" s="26">
        <f t="shared" si="11"/>
        <v>18795.700000000015</v>
      </c>
      <c r="E53" s="27"/>
      <c r="F53" s="26"/>
      <c r="G53" s="27">
        <v>5638.71</v>
      </c>
      <c r="H53" s="26">
        <v>18795.7</v>
      </c>
      <c r="I53" s="28">
        <f t="shared" si="7"/>
        <v>0</v>
      </c>
      <c r="J53" s="27">
        <f t="shared" si="9"/>
        <v>-2.9999999999745341E-2</v>
      </c>
      <c r="K53" s="29">
        <f t="shared" si="10"/>
        <v>2.9999999999745341E-2</v>
      </c>
      <c r="T53" s="30"/>
      <c r="U53" s="31"/>
      <c r="V53" s="31"/>
      <c r="W53" s="32"/>
    </row>
    <row r="54" spans="2:27" x14ac:dyDescent="0.25">
      <c r="B54" s="24" t="s">
        <v>29</v>
      </c>
      <c r="C54" s="25">
        <v>6394.5</v>
      </c>
      <c r="D54" s="26">
        <f t="shared" si="11"/>
        <v>21315</v>
      </c>
      <c r="E54" s="27"/>
      <c r="F54" s="26"/>
      <c r="G54" s="27">
        <v>6394.5</v>
      </c>
      <c r="H54" s="26">
        <v>21315</v>
      </c>
      <c r="I54" s="28">
        <f t="shared" si="7"/>
        <v>0</v>
      </c>
      <c r="J54" s="27">
        <f t="shared" si="9"/>
        <v>0</v>
      </c>
      <c r="K54" s="29">
        <f t="shared" si="10"/>
        <v>0</v>
      </c>
      <c r="T54" s="30"/>
      <c r="U54" s="31"/>
      <c r="V54" s="33"/>
      <c r="W54" s="32"/>
    </row>
    <row r="55" spans="2:27" x14ac:dyDescent="0.25">
      <c r="B55" s="24" t="s">
        <v>30</v>
      </c>
      <c r="C55" s="25">
        <v>142381.79999999999</v>
      </c>
      <c r="D55" s="26">
        <f t="shared" si="11"/>
        <v>474606</v>
      </c>
      <c r="E55" s="27"/>
      <c r="F55" s="26"/>
      <c r="G55" s="27">
        <v>71190.899999999994</v>
      </c>
      <c r="H55" s="26">
        <v>237303</v>
      </c>
      <c r="I55" s="28">
        <f t="shared" si="7"/>
        <v>237303</v>
      </c>
      <c r="J55" s="27">
        <f t="shared" si="9"/>
        <v>71190.899999999994</v>
      </c>
      <c r="K55" s="29">
        <f t="shared" si="10"/>
        <v>166112.1</v>
      </c>
      <c r="T55" s="30"/>
      <c r="U55" s="31"/>
      <c r="V55" s="34"/>
      <c r="W55" s="35"/>
    </row>
    <row r="56" spans="2:27" x14ac:dyDescent="0.25">
      <c r="B56" s="24" t="s">
        <v>55</v>
      </c>
      <c r="C56" s="25">
        <v>0</v>
      </c>
      <c r="D56" s="26">
        <v>0</v>
      </c>
      <c r="E56" s="27">
        <v>168603.29</v>
      </c>
      <c r="F56" s="26">
        <v>674413.14</v>
      </c>
      <c r="G56" s="27"/>
      <c r="H56" s="26"/>
      <c r="I56" s="28">
        <f t="shared" si="7"/>
        <v>674413.14</v>
      </c>
      <c r="J56" s="27">
        <f t="shared" si="9"/>
        <v>168603.29</v>
      </c>
      <c r="K56" s="29">
        <f t="shared" si="10"/>
        <v>505809.85</v>
      </c>
      <c r="T56" s="30"/>
      <c r="U56" s="31"/>
      <c r="V56" s="34"/>
      <c r="W56" s="35"/>
    </row>
    <row r="57" spans="2:27" x14ac:dyDescent="0.25">
      <c r="B57" s="24" t="s">
        <v>56</v>
      </c>
      <c r="C57" s="25">
        <v>0</v>
      </c>
      <c r="D57" s="26">
        <v>0</v>
      </c>
      <c r="E57" s="27">
        <v>1700</v>
      </c>
      <c r="F57" s="26">
        <v>6800</v>
      </c>
      <c r="G57" s="27"/>
      <c r="H57" s="26"/>
      <c r="I57" s="28">
        <f t="shared" si="7"/>
        <v>6800</v>
      </c>
      <c r="J57" s="27">
        <f t="shared" si="9"/>
        <v>1700</v>
      </c>
      <c r="K57" s="29">
        <f t="shared" si="10"/>
        <v>5100</v>
      </c>
      <c r="T57" s="30"/>
      <c r="U57" s="31"/>
      <c r="V57" s="34"/>
      <c r="W57" s="35"/>
    </row>
    <row r="58" spans="2:27" x14ac:dyDescent="0.25">
      <c r="B58" s="24" t="s">
        <v>31</v>
      </c>
      <c r="C58" s="25">
        <v>6408.8900000000049</v>
      </c>
      <c r="D58" s="26">
        <f t="shared" ref="D58:D70" si="12">S19+T19</f>
        <v>21362.999999999985</v>
      </c>
      <c r="E58" s="27"/>
      <c r="F58" s="26"/>
      <c r="G58" s="27">
        <v>6408.91</v>
      </c>
      <c r="H58" s="26">
        <v>21363.02</v>
      </c>
      <c r="I58" s="28">
        <f t="shared" si="7"/>
        <v>-2.0000000014988473E-2</v>
      </c>
      <c r="J58" s="27">
        <f t="shared" si="9"/>
        <v>-1.9999999994979589E-2</v>
      </c>
      <c r="K58" s="29">
        <f t="shared" si="10"/>
        <v>-2.0008883439004421E-11</v>
      </c>
      <c r="T58" s="33"/>
      <c r="U58" s="32"/>
      <c r="V58" s="32"/>
      <c r="W58" s="35"/>
    </row>
    <row r="59" spans="2:27" x14ac:dyDescent="0.25">
      <c r="B59" s="24" t="s">
        <v>32</v>
      </c>
      <c r="C59" s="25">
        <v>36688.589999999997</v>
      </c>
      <c r="D59" s="26">
        <f t="shared" si="12"/>
        <v>146754.40000000002</v>
      </c>
      <c r="E59" s="27"/>
      <c r="F59" s="26"/>
      <c r="G59" s="27">
        <v>4586.08</v>
      </c>
      <c r="H59" s="26">
        <v>18344.3</v>
      </c>
      <c r="I59" s="28">
        <f t="shared" si="7"/>
        <v>128410.10000000002</v>
      </c>
      <c r="J59" s="27">
        <f t="shared" si="9"/>
        <v>32102.509999999995</v>
      </c>
      <c r="K59" s="29">
        <f t="shared" si="10"/>
        <v>96307.590000000026</v>
      </c>
      <c r="T59" s="30"/>
      <c r="U59" s="31"/>
      <c r="V59" s="31"/>
      <c r="W59" s="35"/>
    </row>
    <row r="60" spans="2:27" x14ac:dyDescent="0.25">
      <c r="B60" s="24" t="s">
        <v>33</v>
      </c>
      <c r="C60" s="25">
        <v>5000</v>
      </c>
      <c r="D60" s="26">
        <f t="shared" si="12"/>
        <v>20000</v>
      </c>
      <c r="E60" s="27"/>
      <c r="F60" s="26"/>
      <c r="G60" s="27">
        <v>625</v>
      </c>
      <c r="H60" s="26">
        <v>2500</v>
      </c>
      <c r="I60" s="28">
        <f t="shared" si="7"/>
        <v>17500</v>
      </c>
      <c r="J60" s="27">
        <f t="shared" si="9"/>
        <v>4375</v>
      </c>
      <c r="K60" s="29">
        <f t="shared" si="10"/>
        <v>13125</v>
      </c>
      <c r="T60" s="33"/>
      <c r="U60" s="32"/>
      <c r="V60" s="32"/>
      <c r="W60" s="35"/>
    </row>
    <row r="61" spans="2:27" x14ac:dyDescent="0.25">
      <c r="B61" s="24" t="s">
        <v>34</v>
      </c>
      <c r="C61" s="25">
        <v>2176408.7574999998</v>
      </c>
      <c r="D61" s="26">
        <f t="shared" si="12"/>
        <v>8705635.0299999993</v>
      </c>
      <c r="E61" s="27"/>
      <c r="F61" s="26"/>
      <c r="G61" s="27"/>
      <c r="H61" s="26"/>
      <c r="I61" s="28">
        <f t="shared" si="7"/>
        <v>8705635.0299999993</v>
      </c>
      <c r="J61" s="27">
        <f t="shared" si="9"/>
        <v>2176408.7574999998</v>
      </c>
      <c r="K61" s="29">
        <f t="shared" si="10"/>
        <v>6529226.272499999</v>
      </c>
      <c r="T61" s="33"/>
      <c r="U61" s="32"/>
      <c r="V61" s="34"/>
      <c r="W61" s="35"/>
    </row>
    <row r="62" spans="2:27" x14ac:dyDescent="0.25">
      <c r="B62" s="24" t="s">
        <v>35</v>
      </c>
      <c r="C62" s="25">
        <v>88620.832500000004</v>
      </c>
      <c r="D62" s="26">
        <f t="shared" si="12"/>
        <v>354483.33</v>
      </c>
      <c r="E62" s="27"/>
      <c r="F62" s="26"/>
      <c r="G62" s="27">
        <v>2658.62</v>
      </c>
      <c r="H62" s="26">
        <v>10634.5</v>
      </c>
      <c r="I62" s="28">
        <f t="shared" si="7"/>
        <v>343848.83</v>
      </c>
      <c r="J62" s="27">
        <f t="shared" si="9"/>
        <v>85962.212500000009</v>
      </c>
      <c r="K62" s="29">
        <f t="shared" si="10"/>
        <v>257886.61749999999</v>
      </c>
      <c r="T62" s="33"/>
      <c r="U62" s="32"/>
      <c r="V62" s="32"/>
      <c r="W62" s="35"/>
    </row>
    <row r="63" spans="2:27" x14ac:dyDescent="0.25">
      <c r="B63" s="24" t="s">
        <v>36</v>
      </c>
      <c r="C63" s="25">
        <v>146374.57250000001</v>
      </c>
      <c r="D63" s="26">
        <f t="shared" si="12"/>
        <v>585498.29</v>
      </c>
      <c r="E63" s="27"/>
      <c r="F63" s="26"/>
      <c r="G63" s="27">
        <v>7318.73</v>
      </c>
      <c r="H63" s="26">
        <v>29274.91</v>
      </c>
      <c r="I63" s="28">
        <f t="shared" si="7"/>
        <v>556223.38</v>
      </c>
      <c r="J63" s="27">
        <f t="shared" si="9"/>
        <v>139055.8425</v>
      </c>
      <c r="K63" s="29">
        <f t="shared" si="10"/>
        <v>417167.53749999998</v>
      </c>
      <c r="T63" s="30"/>
      <c r="U63" s="31"/>
      <c r="V63" s="35"/>
      <c r="W63" s="35"/>
    </row>
    <row r="64" spans="2:27" x14ac:dyDescent="0.25">
      <c r="B64" s="24" t="s">
        <v>37</v>
      </c>
      <c r="C64" s="25">
        <v>69581.337499999994</v>
      </c>
      <c r="D64" s="26">
        <f t="shared" si="12"/>
        <v>278325.34999999998</v>
      </c>
      <c r="E64" s="27"/>
      <c r="F64" s="26"/>
      <c r="G64" s="27">
        <v>3479.07</v>
      </c>
      <c r="H64" s="26">
        <v>13916.27</v>
      </c>
      <c r="I64" s="28">
        <f t="shared" si="7"/>
        <v>264409.07999999996</v>
      </c>
      <c r="J64" s="27">
        <f t="shared" si="9"/>
        <v>66102.267499999987</v>
      </c>
      <c r="K64" s="29">
        <f t="shared" si="10"/>
        <v>198306.81249999997</v>
      </c>
      <c r="T64" s="30"/>
      <c r="U64" s="31"/>
      <c r="V64" s="32"/>
      <c r="W64" s="35"/>
    </row>
    <row r="65" spans="2:27" x14ac:dyDescent="0.25">
      <c r="B65" s="24" t="s">
        <v>38</v>
      </c>
      <c r="C65" s="25">
        <v>128250</v>
      </c>
      <c r="D65" s="26">
        <f t="shared" si="12"/>
        <v>513000</v>
      </c>
      <c r="E65" s="27"/>
      <c r="F65" s="26"/>
      <c r="G65" s="27">
        <v>14250</v>
      </c>
      <c r="H65" s="26">
        <v>57000</v>
      </c>
      <c r="I65" s="28">
        <f t="shared" si="7"/>
        <v>456000</v>
      </c>
      <c r="J65" s="27">
        <f t="shared" si="9"/>
        <v>114000</v>
      </c>
      <c r="K65" s="29">
        <f t="shared" si="10"/>
        <v>342000</v>
      </c>
      <c r="T65" s="30"/>
      <c r="U65" s="31"/>
      <c r="V65" s="34"/>
      <c r="W65" s="35"/>
    </row>
    <row r="66" spans="2:27" x14ac:dyDescent="0.25">
      <c r="B66" s="24" t="s">
        <v>39</v>
      </c>
      <c r="C66" s="25">
        <v>37125</v>
      </c>
      <c r="D66" s="26">
        <f t="shared" si="12"/>
        <v>148500</v>
      </c>
      <c r="E66" s="27"/>
      <c r="F66" s="26"/>
      <c r="G66" s="27">
        <v>4125</v>
      </c>
      <c r="H66" s="26">
        <v>16500</v>
      </c>
      <c r="I66" s="28">
        <f t="shared" si="7"/>
        <v>132000</v>
      </c>
      <c r="J66" s="27">
        <f t="shared" si="9"/>
        <v>33000</v>
      </c>
      <c r="K66" s="29">
        <f t="shared" si="10"/>
        <v>99000</v>
      </c>
      <c r="T66" s="30"/>
      <c r="U66" s="31"/>
      <c r="V66" s="32"/>
      <c r="W66" s="35"/>
    </row>
    <row r="67" spans="2:27" x14ac:dyDescent="0.25">
      <c r="B67" s="24" t="s">
        <v>40</v>
      </c>
      <c r="C67" s="25">
        <v>4573.75</v>
      </c>
      <c r="D67" s="26">
        <f t="shared" si="12"/>
        <v>18295</v>
      </c>
      <c r="E67" s="27"/>
      <c r="F67" s="26"/>
      <c r="G67" s="27">
        <v>457.38</v>
      </c>
      <c r="H67" s="26">
        <v>1829.5</v>
      </c>
      <c r="I67" s="28">
        <f t="shared" si="7"/>
        <v>16465.5</v>
      </c>
      <c r="J67" s="27">
        <f t="shared" si="9"/>
        <v>4116.37</v>
      </c>
      <c r="K67" s="29">
        <f t="shared" si="10"/>
        <v>12349.130000000001</v>
      </c>
      <c r="T67" s="30"/>
      <c r="U67" s="31"/>
      <c r="V67" s="35"/>
      <c r="W67" s="35"/>
    </row>
    <row r="68" spans="2:27" x14ac:dyDescent="0.25">
      <c r="B68" s="24" t="s">
        <v>41</v>
      </c>
      <c r="C68" s="25">
        <v>24632.25</v>
      </c>
      <c r="D68" s="26">
        <f t="shared" si="12"/>
        <v>98529</v>
      </c>
      <c r="E68" s="27"/>
      <c r="F68" s="26"/>
      <c r="G68" s="27">
        <v>2463.23</v>
      </c>
      <c r="H68" s="26">
        <v>9852.9</v>
      </c>
      <c r="I68" s="28">
        <f t="shared" si="7"/>
        <v>88676.1</v>
      </c>
      <c r="J68" s="27">
        <f t="shared" si="9"/>
        <v>22169.02</v>
      </c>
      <c r="K68" s="29">
        <f t="shared" si="10"/>
        <v>66507.08</v>
      </c>
      <c r="T68" s="30"/>
      <c r="U68" s="31"/>
      <c r="V68" s="32"/>
      <c r="W68" s="35"/>
    </row>
    <row r="69" spans="2:27" x14ac:dyDescent="0.25">
      <c r="B69" s="24" t="s">
        <v>42</v>
      </c>
      <c r="C69" s="25">
        <v>33339.699999999997</v>
      </c>
      <c r="D69" s="26">
        <f t="shared" si="12"/>
        <v>133358.78000000003</v>
      </c>
      <c r="E69" s="27"/>
      <c r="F69" s="26"/>
      <c r="G69" s="27">
        <v>3704.41</v>
      </c>
      <c r="H69" s="26">
        <v>14817.64</v>
      </c>
      <c r="I69" s="28">
        <f t="shared" si="7"/>
        <v>118541.14000000003</v>
      </c>
      <c r="J69" s="27">
        <f t="shared" si="9"/>
        <v>29635.289999999997</v>
      </c>
      <c r="K69" s="29">
        <f t="shared" si="10"/>
        <v>88905.850000000035</v>
      </c>
      <c r="T69" s="30"/>
      <c r="U69" s="31"/>
      <c r="V69" s="34"/>
      <c r="W69" s="35"/>
    </row>
    <row r="70" spans="2:27" x14ac:dyDescent="0.25">
      <c r="B70" s="24" t="s">
        <v>43</v>
      </c>
      <c r="C70" s="25">
        <v>59496.43</v>
      </c>
      <c r="D70" s="26">
        <f t="shared" si="12"/>
        <v>237985.71</v>
      </c>
      <c r="E70" s="27"/>
      <c r="F70" s="26"/>
      <c r="G70" s="27">
        <v>5949.64</v>
      </c>
      <c r="H70" s="26">
        <v>23798.57</v>
      </c>
      <c r="I70" s="28">
        <f t="shared" si="7"/>
        <v>214187.13999999998</v>
      </c>
      <c r="J70" s="27">
        <f t="shared" si="9"/>
        <v>53546.79</v>
      </c>
      <c r="K70" s="29">
        <f t="shared" si="10"/>
        <v>160640.34999999998</v>
      </c>
      <c r="T70" s="30"/>
      <c r="U70" s="31"/>
      <c r="V70" s="32"/>
      <c r="W70" s="35"/>
    </row>
    <row r="71" spans="2:27" x14ac:dyDescent="0.25">
      <c r="B71" s="24" t="s">
        <v>57</v>
      </c>
      <c r="C71" s="25">
        <v>0</v>
      </c>
      <c r="D71" s="26">
        <v>0</v>
      </c>
      <c r="E71" s="27">
        <v>2017.44</v>
      </c>
      <c r="F71" s="26">
        <v>8069.75</v>
      </c>
      <c r="G71" s="27"/>
      <c r="H71" s="26"/>
      <c r="I71" s="28">
        <f t="shared" si="7"/>
        <v>8069.75</v>
      </c>
      <c r="J71" s="27">
        <f t="shared" si="9"/>
        <v>2017.44</v>
      </c>
      <c r="K71" s="29">
        <f t="shared" si="10"/>
        <v>6052.3099999999995</v>
      </c>
      <c r="T71" s="30"/>
      <c r="U71" s="31"/>
      <c r="V71" s="32"/>
      <c r="W71" s="35"/>
    </row>
    <row r="72" spans="2:27" x14ac:dyDescent="0.25">
      <c r="B72" s="24" t="s">
        <v>44</v>
      </c>
      <c r="C72" s="25">
        <v>12000</v>
      </c>
      <c r="D72" s="26">
        <f>S32+T32</f>
        <v>48000</v>
      </c>
      <c r="E72" s="27"/>
      <c r="F72" s="26"/>
      <c r="G72" s="27">
        <v>1200</v>
      </c>
      <c r="H72" s="26">
        <v>4800</v>
      </c>
      <c r="I72" s="28">
        <f t="shared" si="7"/>
        <v>43200</v>
      </c>
      <c r="J72" s="27">
        <f t="shared" si="9"/>
        <v>10800</v>
      </c>
      <c r="K72" s="29">
        <f t="shared" si="10"/>
        <v>32400</v>
      </c>
      <c r="T72" s="30"/>
      <c r="U72" s="31"/>
      <c r="V72" s="35"/>
      <c r="W72" s="35"/>
    </row>
    <row r="73" spans="2:27" x14ac:dyDescent="0.25">
      <c r="B73" s="24" t="s">
        <v>45</v>
      </c>
      <c r="C73" s="25">
        <v>32500</v>
      </c>
      <c r="D73" s="26">
        <f>S33+T33</f>
        <v>130000</v>
      </c>
      <c r="E73" s="27"/>
      <c r="F73" s="26"/>
      <c r="G73" s="27">
        <v>3250</v>
      </c>
      <c r="H73" s="26">
        <v>13000</v>
      </c>
      <c r="I73" s="28">
        <f t="shared" si="7"/>
        <v>117000</v>
      </c>
      <c r="J73" s="27">
        <f t="shared" si="9"/>
        <v>29250</v>
      </c>
      <c r="K73" s="29">
        <f t="shared" si="10"/>
        <v>87750</v>
      </c>
      <c r="T73" s="30"/>
      <c r="U73" s="31"/>
      <c r="V73" s="32"/>
      <c r="W73" s="35"/>
    </row>
    <row r="74" spans="2:27" s="16" customFormat="1" x14ac:dyDescent="0.25">
      <c r="B74" s="24" t="s">
        <v>46</v>
      </c>
      <c r="C74" s="25">
        <v>75000</v>
      </c>
      <c r="D74" s="26">
        <f>S34+T34</f>
        <v>300000</v>
      </c>
      <c r="E74" s="27"/>
      <c r="F74" s="26"/>
      <c r="G74" s="27">
        <v>7500</v>
      </c>
      <c r="H74" s="26">
        <v>30000</v>
      </c>
      <c r="I74" s="28">
        <f t="shared" si="7"/>
        <v>270000</v>
      </c>
      <c r="J74" s="27">
        <f t="shared" si="9"/>
        <v>67500</v>
      </c>
      <c r="K74" s="29">
        <f t="shared" si="10"/>
        <v>202500</v>
      </c>
      <c r="L74" s="2"/>
      <c r="M74" s="2"/>
      <c r="N74" s="2"/>
      <c r="O74" s="2"/>
      <c r="P74" s="2"/>
      <c r="Q74" s="2"/>
      <c r="R74" s="2"/>
      <c r="S74" s="2"/>
      <c r="T74" s="30"/>
      <c r="U74" s="31"/>
      <c r="V74" s="34"/>
      <c r="W74" s="35"/>
      <c r="X74" s="2"/>
      <c r="Y74" s="2"/>
      <c r="Z74" s="2"/>
      <c r="AA74" s="2"/>
    </row>
    <row r="75" spans="2:27" s="16" customFormat="1" x14ac:dyDescent="0.25">
      <c r="B75" s="24" t="s">
        <v>46</v>
      </c>
      <c r="C75" s="25">
        <v>0</v>
      </c>
      <c r="D75" s="26">
        <v>0</v>
      </c>
      <c r="E75" s="27">
        <v>58750</v>
      </c>
      <c r="F75" s="26">
        <v>235000</v>
      </c>
      <c r="G75" s="27"/>
      <c r="H75" s="26"/>
      <c r="I75" s="28">
        <f t="shared" si="7"/>
        <v>235000</v>
      </c>
      <c r="J75" s="27">
        <f t="shared" si="9"/>
        <v>58750</v>
      </c>
      <c r="K75" s="29">
        <f t="shared" si="10"/>
        <v>176250</v>
      </c>
      <c r="L75" s="2"/>
      <c r="M75" s="2"/>
      <c r="N75" s="2"/>
      <c r="O75" s="2"/>
      <c r="P75" s="2"/>
      <c r="Q75" s="2"/>
      <c r="R75" s="2"/>
      <c r="S75" s="2"/>
      <c r="T75" s="30"/>
      <c r="U75" s="31"/>
      <c r="V75" s="34"/>
      <c r="W75" s="35"/>
      <c r="X75" s="2"/>
      <c r="Y75" s="2"/>
      <c r="Z75" s="2"/>
      <c r="AA75" s="2"/>
    </row>
    <row r="76" spans="2:27" s="16" customFormat="1" x14ac:dyDescent="0.25">
      <c r="B76" s="24" t="s">
        <v>58</v>
      </c>
      <c r="C76" s="25">
        <v>0</v>
      </c>
      <c r="D76" s="26">
        <v>0</v>
      </c>
      <c r="E76" s="27">
        <v>6418.61</v>
      </c>
      <c r="F76" s="26">
        <v>25674.45</v>
      </c>
      <c r="G76" s="27"/>
      <c r="H76" s="26"/>
      <c r="I76" s="28">
        <f t="shared" si="7"/>
        <v>25674.45</v>
      </c>
      <c r="J76" s="27">
        <f t="shared" si="9"/>
        <v>6418.61</v>
      </c>
      <c r="K76" s="29">
        <f t="shared" si="10"/>
        <v>19255.84</v>
      </c>
      <c r="L76" s="2"/>
      <c r="M76" s="2"/>
      <c r="N76" s="2"/>
      <c r="O76" s="2"/>
      <c r="P76" s="2"/>
      <c r="Q76" s="2"/>
      <c r="R76" s="2"/>
      <c r="S76" s="2"/>
      <c r="T76" s="30"/>
      <c r="U76" s="31"/>
      <c r="V76" s="34"/>
      <c r="W76" s="35"/>
      <c r="X76" s="2"/>
      <c r="Y76" s="2"/>
      <c r="Z76" s="2"/>
      <c r="AA76" s="2"/>
    </row>
    <row r="77" spans="2:27" x14ac:dyDescent="0.25">
      <c r="B77" s="24" t="s">
        <v>47</v>
      </c>
      <c r="C77" s="25">
        <v>20750.62</v>
      </c>
      <c r="D77" s="26">
        <f>S35+T35</f>
        <v>83002.5</v>
      </c>
      <c r="E77" s="27"/>
      <c r="F77" s="26"/>
      <c r="G77" s="27"/>
      <c r="H77" s="26"/>
      <c r="I77" s="28">
        <f t="shared" si="7"/>
        <v>83002.5</v>
      </c>
      <c r="J77" s="27">
        <f t="shared" si="9"/>
        <v>20750.62</v>
      </c>
      <c r="K77" s="29">
        <f t="shared" si="10"/>
        <v>62251.880000000005</v>
      </c>
      <c r="T77" s="30"/>
      <c r="U77" s="31"/>
      <c r="V77" s="34"/>
      <c r="W77" s="35"/>
    </row>
    <row r="78" spans="2:27" x14ac:dyDescent="0.25">
      <c r="B78" s="24" t="s">
        <v>59</v>
      </c>
      <c r="C78" s="25">
        <v>0</v>
      </c>
      <c r="D78" s="26">
        <v>0</v>
      </c>
      <c r="E78" s="27">
        <v>4125</v>
      </c>
      <c r="F78" s="26">
        <v>16500</v>
      </c>
      <c r="G78" s="27"/>
      <c r="H78" s="26"/>
      <c r="I78" s="28">
        <f t="shared" si="7"/>
        <v>16500</v>
      </c>
      <c r="J78" s="27">
        <f t="shared" si="9"/>
        <v>4125</v>
      </c>
      <c r="K78" s="29">
        <f t="shared" si="10"/>
        <v>12375</v>
      </c>
      <c r="T78" s="30"/>
      <c r="U78" s="31"/>
      <c r="V78" s="35"/>
      <c r="W78" s="35"/>
    </row>
    <row r="79" spans="2:27" x14ac:dyDescent="0.25">
      <c r="B79" s="36"/>
      <c r="C79" s="37">
        <f t="shared" ref="C79:K79" si="13">SUM(C45:C78)</f>
        <v>3614593.1500000004</v>
      </c>
      <c r="D79" s="38">
        <f t="shared" si="13"/>
        <v>13886457.349999998</v>
      </c>
      <c r="E79" s="39">
        <f t="shared" si="13"/>
        <v>241614.34</v>
      </c>
      <c r="F79" s="38">
        <f t="shared" si="13"/>
        <v>966457.34</v>
      </c>
      <c r="G79" s="39">
        <f t="shared" si="13"/>
        <v>156760.48000000004</v>
      </c>
      <c r="H79" s="38">
        <f t="shared" si="13"/>
        <v>562153.91</v>
      </c>
      <c r="I79" s="40">
        <f t="shared" si="13"/>
        <v>14290760.779999999</v>
      </c>
      <c r="J79" s="39">
        <f t="shared" si="13"/>
        <v>3699447.01</v>
      </c>
      <c r="K79" s="37">
        <f t="shared" si="13"/>
        <v>10591313.77</v>
      </c>
      <c r="T79" s="30"/>
      <c r="U79" s="31"/>
      <c r="V79" s="32"/>
      <c r="W79" s="35"/>
    </row>
    <row r="80" spans="2:27" x14ac:dyDescent="0.25">
      <c r="K80" s="30"/>
      <c r="T80" s="30"/>
      <c r="U80" s="31"/>
      <c r="V80" s="34"/>
      <c r="W80" s="35"/>
    </row>
    <row r="81" spans="2:23" x14ac:dyDescent="0.25">
      <c r="K81" s="30"/>
      <c r="T81" s="30"/>
      <c r="U81" s="31"/>
      <c r="V81" s="34"/>
      <c r="W81" s="35"/>
    </row>
    <row r="82" spans="2:23" ht="33.75" x14ac:dyDescent="0.25">
      <c r="B82" s="20" t="s">
        <v>0</v>
      </c>
      <c r="C82" s="20" t="s">
        <v>60</v>
      </c>
      <c r="D82" s="21" t="s">
        <v>61</v>
      </c>
      <c r="E82" s="22" t="s">
        <v>62</v>
      </c>
      <c r="F82" s="21" t="s">
        <v>63</v>
      </c>
      <c r="G82" s="22" t="s">
        <v>5</v>
      </c>
      <c r="H82" s="21" t="s">
        <v>6</v>
      </c>
      <c r="I82" s="23" t="s">
        <v>64</v>
      </c>
      <c r="J82" s="22" t="s">
        <v>65</v>
      </c>
      <c r="K82" s="20" t="s">
        <v>66</v>
      </c>
      <c r="T82" s="30"/>
      <c r="U82" s="31"/>
      <c r="V82" s="34"/>
      <c r="W82" s="35"/>
    </row>
    <row r="83" spans="2:23" x14ac:dyDescent="0.25">
      <c r="B83" s="24" t="s">
        <v>17</v>
      </c>
      <c r="C83" s="25">
        <v>497867.19</v>
      </c>
      <c r="D83" s="26">
        <v>1531899.1599999995</v>
      </c>
      <c r="E83" s="41"/>
      <c r="F83" s="42"/>
      <c r="G83" s="41"/>
      <c r="H83" s="42"/>
      <c r="I83" s="43">
        <f t="shared" ref="I83:I115" si="14">+D83+F83-H83</f>
        <v>1531899.1599999995</v>
      </c>
      <c r="J83" s="41">
        <f>C83+E83-G83</f>
        <v>497867.19</v>
      </c>
      <c r="K83" s="44">
        <f>+I83-J83</f>
        <v>1034031.9699999995</v>
      </c>
      <c r="T83" s="30"/>
      <c r="U83" s="31"/>
      <c r="V83" s="34"/>
      <c r="W83" s="35"/>
    </row>
    <row r="84" spans="2:23" x14ac:dyDescent="0.25">
      <c r="B84" s="24" t="s">
        <v>18</v>
      </c>
      <c r="C84" s="25">
        <v>0</v>
      </c>
      <c r="D84" s="26">
        <v>2.4700000000084401</v>
      </c>
      <c r="E84" s="41"/>
      <c r="F84" s="42"/>
      <c r="G84" s="41"/>
      <c r="H84" s="42"/>
      <c r="I84" s="43">
        <f t="shared" si="14"/>
        <v>2.4700000000084401</v>
      </c>
      <c r="J84" s="41">
        <f t="shared" ref="J84:J115" si="15">C84+E84-G84</f>
        <v>0</v>
      </c>
      <c r="K84" s="44">
        <f t="shared" ref="K84:K115" si="16">+I84-J84</f>
        <v>2.4700000000084401</v>
      </c>
      <c r="T84" s="30"/>
      <c r="U84" s="31"/>
      <c r="V84" s="34"/>
      <c r="W84" s="35"/>
    </row>
    <row r="85" spans="2:23" x14ac:dyDescent="0.25">
      <c r="B85" s="24" t="s">
        <v>19</v>
      </c>
      <c r="C85" s="25">
        <v>0</v>
      </c>
      <c r="D85" s="26">
        <v>1.9999999999527063E-2</v>
      </c>
      <c r="E85" s="41"/>
      <c r="F85" s="42"/>
      <c r="G85" s="41"/>
      <c r="H85" s="42"/>
      <c r="I85" s="43">
        <f t="shared" si="14"/>
        <v>1.9999999999527063E-2</v>
      </c>
      <c r="J85" s="41">
        <f t="shared" si="15"/>
        <v>0</v>
      </c>
      <c r="K85" s="44">
        <f t="shared" si="16"/>
        <v>1.9999999999527063E-2</v>
      </c>
      <c r="T85" s="30"/>
      <c r="U85" s="31"/>
      <c r="V85" s="34"/>
      <c r="W85" s="35"/>
    </row>
    <row r="86" spans="2:23" x14ac:dyDescent="0.25">
      <c r="B86" s="24" t="s">
        <v>20</v>
      </c>
      <c r="C86" s="25">
        <v>0.03</v>
      </c>
      <c r="D86" s="26">
        <v>0</v>
      </c>
      <c r="E86" s="41"/>
      <c r="F86" s="42"/>
      <c r="G86" s="41"/>
      <c r="H86" s="42"/>
      <c r="I86" s="43">
        <f t="shared" si="14"/>
        <v>0</v>
      </c>
      <c r="J86" s="41">
        <f t="shared" si="15"/>
        <v>0.03</v>
      </c>
      <c r="K86" s="44">
        <f t="shared" si="16"/>
        <v>-0.03</v>
      </c>
      <c r="T86" s="30"/>
      <c r="U86" s="31"/>
      <c r="V86" s="34"/>
      <c r="W86" s="35"/>
    </row>
    <row r="87" spans="2:23" x14ac:dyDescent="0.25">
      <c r="B87" s="24" t="s">
        <v>24</v>
      </c>
      <c r="C87" s="25">
        <v>-0.02</v>
      </c>
      <c r="D87" s="26">
        <v>1.0000000000218279E-2</v>
      </c>
      <c r="E87" s="41"/>
      <c r="F87" s="42"/>
      <c r="G87" s="41"/>
      <c r="H87" s="42"/>
      <c r="I87" s="43">
        <f t="shared" si="14"/>
        <v>1.0000000000218279E-2</v>
      </c>
      <c r="J87" s="41">
        <f t="shared" si="15"/>
        <v>-0.02</v>
      </c>
      <c r="K87" s="44">
        <f t="shared" si="16"/>
        <v>3.0000000000218279E-2</v>
      </c>
      <c r="T87" s="30"/>
      <c r="U87" s="31"/>
      <c r="V87" s="34"/>
      <c r="W87" s="35"/>
    </row>
    <row r="88" spans="2:23" x14ac:dyDescent="0.25">
      <c r="B88" s="24" t="s">
        <v>25</v>
      </c>
      <c r="C88" s="25">
        <v>-0.03</v>
      </c>
      <c r="D88" s="26">
        <v>0</v>
      </c>
      <c r="E88" s="41"/>
      <c r="F88" s="42"/>
      <c r="G88" s="41"/>
      <c r="H88" s="42"/>
      <c r="I88" s="43">
        <f t="shared" si="14"/>
        <v>0</v>
      </c>
      <c r="J88" s="41">
        <f t="shared" si="15"/>
        <v>-0.03</v>
      </c>
      <c r="K88" s="44">
        <f t="shared" si="16"/>
        <v>0.03</v>
      </c>
      <c r="T88" s="30"/>
      <c r="U88" s="31"/>
      <c r="V88" s="34"/>
      <c r="W88" s="35"/>
    </row>
    <row r="89" spans="2:23" x14ac:dyDescent="0.25">
      <c r="B89" s="24" t="s">
        <v>26</v>
      </c>
      <c r="C89" s="25">
        <v>0</v>
      </c>
      <c r="D89" s="26">
        <v>-2.9103830456733704E-11</v>
      </c>
      <c r="E89" s="41"/>
      <c r="F89" s="42"/>
      <c r="G89" s="41"/>
      <c r="H89" s="42"/>
      <c r="I89" s="43">
        <f t="shared" si="14"/>
        <v>-2.9103830456733704E-11</v>
      </c>
      <c r="J89" s="41">
        <f t="shared" si="15"/>
        <v>0</v>
      </c>
      <c r="K89" s="44">
        <f t="shared" si="16"/>
        <v>-2.9103830456733704E-11</v>
      </c>
      <c r="T89" s="30"/>
      <c r="U89" s="31"/>
      <c r="V89" s="34"/>
      <c r="W89" s="35"/>
    </row>
    <row r="90" spans="2:23" x14ac:dyDescent="0.25">
      <c r="B90" s="24" t="s">
        <v>27</v>
      </c>
      <c r="C90" s="25">
        <v>-2.9999999999290594E-2</v>
      </c>
      <c r="D90" s="26">
        <v>7.2759576141834259E-12</v>
      </c>
      <c r="E90" s="41"/>
      <c r="F90" s="42"/>
      <c r="G90" s="41"/>
      <c r="H90" s="42"/>
      <c r="I90" s="43">
        <f t="shared" si="14"/>
        <v>7.2759576141834259E-12</v>
      </c>
      <c r="J90" s="41">
        <f t="shared" si="15"/>
        <v>-2.9999999999290594E-2</v>
      </c>
      <c r="K90" s="44">
        <f t="shared" si="16"/>
        <v>3.0000000006566552E-2</v>
      </c>
      <c r="T90" s="30"/>
      <c r="U90" s="31"/>
      <c r="V90" s="34"/>
      <c r="W90" s="35"/>
    </row>
    <row r="91" spans="2:23" x14ac:dyDescent="0.25">
      <c r="B91" s="24" t="s">
        <v>28</v>
      </c>
      <c r="C91" s="25">
        <v>-2.9999999999745341E-2</v>
      </c>
      <c r="D91" s="26">
        <v>0</v>
      </c>
      <c r="E91" s="41"/>
      <c r="F91" s="42"/>
      <c r="G91" s="41"/>
      <c r="H91" s="42"/>
      <c r="I91" s="43">
        <f t="shared" si="14"/>
        <v>0</v>
      </c>
      <c r="J91" s="41">
        <f t="shared" si="15"/>
        <v>-2.9999999999745341E-2</v>
      </c>
      <c r="K91" s="44">
        <f t="shared" si="16"/>
        <v>2.9999999999745341E-2</v>
      </c>
      <c r="T91" s="30"/>
      <c r="U91" s="31"/>
      <c r="V91" s="34"/>
      <c r="W91" s="35"/>
    </row>
    <row r="92" spans="2:23" x14ac:dyDescent="0.25">
      <c r="B92" s="24" t="s">
        <v>30</v>
      </c>
      <c r="C92" s="25">
        <v>71190.899999999994</v>
      </c>
      <c r="D92" s="26">
        <v>237303</v>
      </c>
      <c r="E92" s="41"/>
      <c r="F92" s="42"/>
      <c r="G92" s="41"/>
      <c r="H92" s="42"/>
      <c r="I92" s="43">
        <f t="shared" si="14"/>
        <v>237303</v>
      </c>
      <c r="J92" s="41">
        <f t="shared" si="15"/>
        <v>71190.899999999994</v>
      </c>
      <c r="K92" s="44">
        <f t="shared" si="16"/>
        <v>166112.1</v>
      </c>
      <c r="T92" s="30"/>
      <c r="U92" s="31"/>
      <c r="V92" s="34"/>
      <c r="W92" s="35"/>
    </row>
    <row r="93" spans="2:23" x14ac:dyDescent="0.25">
      <c r="B93" s="24" t="s">
        <v>55</v>
      </c>
      <c r="C93" s="25">
        <v>168603.29</v>
      </c>
      <c r="D93" s="26">
        <v>674413.14</v>
      </c>
      <c r="E93" s="41"/>
      <c r="F93" s="42"/>
      <c r="G93" s="41"/>
      <c r="H93" s="42"/>
      <c r="I93" s="43">
        <f t="shared" si="14"/>
        <v>674413.14</v>
      </c>
      <c r="J93" s="41">
        <f t="shared" si="15"/>
        <v>168603.29</v>
      </c>
      <c r="K93" s="44">
        <f t="shared" si="16"/>
        <v>505809.85</v>
      </c>
      <c r="T93" s="30"/>
      <c r="U93" s="31"/>
      <c r="V93" s="34"/>
      <c r="W93" s="35"/>
    </row>
    <row r="94" spans="2:23" x14ac:dyDescent="0.25">
      <c r="B94" s="24" t="s">
        <v>56</v>
      </c>
      <c r="C94" s="25">
        <v>1700</v>
      </c>
      <c r="D94" s="26">
        <v>6800</v>
      </c>
      <c r="E94" s="41"/>
      <c r="F94" s="42"/>
      <c r="G94" s="41"/>
      <c r="H94" s="42"/>
      <c r="I94" s="43">
        <f t="shared" si="14"/>
        <v>6800</v>
      </c>
      <c r="J94" s="41">
        <f t="shared" si="15"/>
        <v>1700</v>
      </c>
      <c r="K94" s="44">
        <f t="shared" si="16"/>
        <v>5100</v>
      </c>
      <c r="T94" s="30"/>
      <c r="U94" s="31"/>
      <c r="V94" s="34"/>
      <c r="W94" s="35"/>
    </row>
    <row r="95" spans="2:23" x14ac:dyDescent="0.25">
      <c r="B95" s="24" t="s">
        <v>31</v>
      </c>
      <c r="C95" s="25">
        <v>-1.9999999994979589E-2</v>
      </c>
      <c r="D95" s="26">
        <v>-2.0000000014988473E-2</v>
      </c>
      <c r="E95" s="41"/>
      <c r="F95" s="42"/>
      <c r="G95" s="41"/>
      <c r="H95" s="42"/>
      <c r="I95" s="43">
        <f t="shared" si="14"/>
        <v>-2.0000000014988473E-2</v>
      </c>
      <c r="J95" s="41">
        <f t="shared" si="15"/>
        <v>-1.9999999994979589E-2</v>
      </c>
      <c r="K95" s="44">
        <f t="shared" si="16"/>
        <v>-2.0008883439004421E-11</v>
      </c>
      <c r="T95" s="30"/>
      <c r="U95" s="31"/>
      <c r="V95" s="34"/>
      <c r="W95" s="35"/>
    </row>
    <row r="96" spans="2:23" x14ac:dyDescent="0.25">
      <c r="B96" s="24" t="s">
        <v>32</v>
      </c>
      <c r="C96" s="25">
        <v>32102.509999999995</v>
      </c>
      <c r="D96" s="26">
        <v>128410.10000000002</v>
      </c>
      <c r="E96" s="41"/>
      <c r="F96" s="42"/>
      <c r="G96" s="41"/>
      <c r="H96" s="42"/>
      <c r="I96" s="43">
        <f t="shared" si="14"/>
        <v>128410.10000000002</v>
      </c>
      <c r="J96" s="41">
        <f t="shared" si="15"/>
        <v>32102.509999999995</v>
      </c>
      <c r="K96" s="44">
        <f t="shared" si="16"/>
        <v>96307.590000000026</v>
      </c>
      <c r="T96" s="30"/>
      <c r="U96" s="31"/>
      <c r="V96" s="34"/>
      <c r="W96" s="35"/>
    </row>
    <row r="97" spans="2:23" x14ac:dyDescent="0.25">
      <c r="B97" s="24" t="s">
        <v>33</v>
      </c>
      <c r="C97" s="25">
        <v>4375</v>
      </c>
      <c r="D97" s="26">
        <v>17500</v>
      </c>
      <c r="E97" s="41"/>
      <c r="F97" s="42"/>
      <c r="G97" s="41"/>
      <c r="H97" s="42"/>
      <c r="I97" s="43">
        <f t="shared" si="14"/>
        <v>17500</v>
      </c>
      <c r="J97" s="41">
        <f t="shared" si="15"/>
        <v>4375</v>
      </c>
      <c r="K97" s="44">
        <f t="shared" si="16"/>
        <v>13125</v>
      </c>
      <c r="T97" s="30"/>
      <c r="U97" s="31"/>
      <c r="V97" s="34"/>
      <c r="W97" s="35"/>
    </row>
    <row r="98" spans="2:23" x14ac:dyDescent="0.25">
      <c r="B98" s="24" t="s">
        <v>34</v>
      </c>
      <c r="C98" s="25">
        <v>2176408.7574999998</v>
      </c>
      <c r="D98" s="26">
        <v>8705635.0299999993</v>
      </c>
      <c r="E98" s="41"/>
      <c r="F98" s="42"/>
      <c r="G98" s="41"/>
      <c r="H98" s="42"/>
      <c r="I98" s="43">
        <f t="shared" si="14"/>
        <v>8705635.0299999993</v>
      </c>
      <c r="J98" s="41">
        <f t="shared" si="15"/>
        <v>2176408.7574999998</v>
      </c>
      <c r="K98" s="44">
        <f t="shared" si="16"/>
        <v>6529226.272499999</v>
      </c>
      <c r="T98" s="30"/>
      <c r="U98" s="31"/>
      <c r="V98" s="34"/>
      <c r="W98" s="35"/>
    </row>
    <row r="99" spans="2:23" x14ac:dyDescent="0.25">
      <c r="B99" s="24" t="s">
        <v>35</v>
      </c>
      <c r="C99" s="25">
        <v>85962.212500000009</v>
      </c>
      <c r="D99" s="26">
        <v>343848.83</v>
      </c>
      <c r="E99" s="41"/>
      <c r="F99" s="42"/>
      <c r="G99" s="41"/>
      <c r="H99" s="42"/>
      <c r="I99" s="43">
        <f t="shared" si="14"/>
        <v>343848.83</v>
      </c>
      <c r="J99" s="41">
        <f t="shared" si="15"/>
        <v>85962.212500000009</v>
      </c>
      <c r="K99" s="44">
        <f t="shared" si="16"/>
        <v>257886.61749999999</v>
      </c>
      <c r="T99" s="30"/>
      <c r="U99" s="31"/>
      <c r="V99" s="34"/>
      <c r="W99" s="35"/>
    </row>
    <row r="100" spans="2:23" x14ac:dyDescent="0.25">
      <c r="B100" s="24" t="s">
        <v>36</v>
      </c>
      <c r="C100" s="25">
        <v>139055.8425</v>
      </c>
      <c r="D100" s="26">
        <v>556223.38</v>
      </c>
      <c r="E100" s="41"/>
      <c r="F100" s="42"/>
      <c r="G100" s="41"/>
      <c r="H100" s="42"/>
      <c r="I100" s="43">
        <f t="shared" si="14"/>
        <v>556223.38</v>
      </c>
      <c r="J100" s="41">
        <f t="shared" si="15"/>
        <v>139055.8425</v>
      </c>
      <c r="K100" s="44">
        <f t="shared" si="16"/>
        <v>417167.53749999998</v>
      </c>
      <c r="T100" s="30"/>
      <c r="U100" s="31"/>
      <c r="V100" s="34"/>
      <c r="W100" s="35"/>
    </row>
    <row r="101" spans="2:23" x14ac:dyDescent="0.25">
      <c r="B101" s="24" t="s">
        <v>37</v>
      </c>
      <c r="C101" s="25">
        <v>66102.267499999987</v>
      </c>
      <c r="D101" s="26">
        <v>264409.07999999996</v>
      </c>
      <c r="E101" s="41"/>
      <c r="F101" s="42"/>
      <c r="G101" s="41"/>
      <c r="H101" s="42"/>
      <c r="I101" s="43">
        <f t="shared" si="14"/>
        <v>264409.07999999996</v>
      </c>
      <c r="J101" s="41">
        <f t="shared" si="15"/>
        <v>66102.267499999987</v>
      </c>
      <c r="K101" s="44">
        <f t="shared" si="16"/>
        <v>198306.81249999997</v>
      </c>
      <c r="T101" s="30"/>
      <c r="U101" s="31"/>
      <c r="V101" s="34"/>
      <c r="W101" s="35"/>
    </row>
    <row r="102" spans="2:23" x14ac:dyDescent="0.25">
      <c r="B102" s="24" t="s">
        <v>38</v>
      </c>
      <c r="C102" s="25">
        <v>114000</v>
      </c>
      <c r="D102" s="26">
        <v>456000</v>
      </c>
      <c r="E102" s="41"/>
      <c r="F102" s="42"/>
      <c r="G102" s="41"/>
      <c r="H102" s="42"/>
      <c r="I102" s="43">
        <f t="shared" si="14"/>
        <v>456000</v>
      </c>
      <c r="J102" s="41">
        <f t="shared" si="15"/>
        <v>114000</v>
      </c>
      <c r="K102" s="44">
        <f t="shared" si="16"/>
        <v>342000</v>
      </c>
      <c r="T102" s="30"/>
      <c r="U102" s="31"/>
      <c r="V102" s="34"/>
      <c r="W102" s="35"/>
    </row>
    <row r="103" spans="2:23" x14ac:dyDescent="0.25">
      <c r="B103" s="24" t="s">
        <v>39</v>
      </c>
      <c r="C103" s="25">
        <v>33000</v>
      </c>
      <c r="D103" s="26">
        <v>132000</v>
      </c>
      <c r="E103" s="41"/>
      <c r="F103" s="42"/>
      <c r="G103" s="41"/>
      <c r="H103" s="42"/>
      <c r="I103" s="43">
        <f t="shared" si="14"/>
        <v>132000</v>
      </c>
      <c r="J103" s="41">
        <f t="shared" si="15"/>
        <v>33000</v>
      </c>
      <c r="K103" s="44">
        <f t="shared" si="16"/>
        <v>99000</v>
      </c>
      <c r="T103" s="30"/>
      <c r="U103" s="31"/>
      <c r="V103" s="34"/>
      <c r="W103" s="35"/>
    </row>
    <row r="104" spans="2:23" x14ac:dyDescent="0.25">
      <c r="B104" s="24" t="s">
        <v>40</v>
      </c>
      <c r="C104" s="25">
        <v>4116.37</v>
      </c>
      <c r="D104" s="26">
        <v>16465.5</v>
      </c>
      <c r="E104" s="41"/>
      <c r="F104" s="42"/>
      <c r="G104" s="41"/>
      <c r="H104" s="42"/>
      <c r="I104" s="43">
        <f t="shared" si="14"/>
        <v>16465.5</v>
      </c>
      <c r="J104" s="41">
        <f t="shared" si="15"/>
        <v>4116.37</v>
      </c>
      <c r="K104" s="44">
        <f t="shared" si="16"/>
        <v>12349.130000000001</v>
      </c>
      <c r="T104" s="30"/>
      <c r="U104" s="31"/>
      <c r="V104" s="34"/>
      <c r="W104" s="35"/>
    </row>
    <row r="105" spans="2:23" x14ac:dyDescent="0.25">
      <c r="B105" s="24" t="s">
        <v>41</v>
      </c>
      <c r="C105" s="25">
        <v>22169.02</v>
      </c>
      <c r="D105" s="26">
        <v>88676.1</v>
      </c>
      <c r="E105" s="41"/>
      <c r="F105" s="42"/>
      <c r="G105" s="41"/>
      <c r="H105" s="42"/>
      <c r="I105" s="43">
        <f t="shared" si="14"/>
        <v>88676.1</v>
      </c>
      <c r="J105" s="41">
        <f t="shared" si="15"/>
        <v>22169.02</v>
      </c>
      <c r="K105" s="44">
        <f t="shared" si="16"/>
        <v>66507.08</v>
      </c>
      <c r="T105" s="30"/>
      <c r="U105" s="31"/>
      <c r="V105" s="34"/>
      <c r="W105" s="35"/>
    </row>
    <row r="106" spans="2:23" x14ac:dyDescent="0.25">
      <c r="B106" s="24" t="s">
        <v>42</v>
      </c>
      <c r="C106" s="25">
        <v>29635.289999999997</v>
      </c>
      <c r="D106" s="26">
        <v>118541.14000000003</v>
      </c>
      <c r="E106" s="41"/>
      <c r="F106" s="42"/>
      <c r="G106" s="41"/>
      <c r="H106" s="42"/>
      <c r="I106" s="43">
        <f t="shared" si="14"/>
        <v>118541.14000000003</v>
      </c>
      <c r="J106" s="41">
        <f t="shared" si="15"/>
        <v>29635.289999999997</v>
      </c>
      <c r="K106" s="44">
        <f t="shared" si="16"/>
        <v>88905.850000000035</v>
      </c>
      <c r="T106" s="30"/>
      <c r="U106" s="31"/>
      <c r="V106" s="34"/>
      <c r="W106" s="35"/>
    </row>
    <row r="107" spans="2:23" x14ac:dyDescent="0.25">
      <c r="B107" s="24" t="s">
        <v>43</v>
      </c>
      <c r="C107" s="25">
        <v>53546.79</v>
      </c>
      <c r="D107" s="26">
        <v>214187.13999999998</v>
      </c>
      <c r="E107" s="41"/>
      <c r="F107" s="42"/>
      <c r="G107" s="41"/>
      <c r="H107" s="42"/>
      <c r="I107" s="43">
        <f t="shared" si="14"/>
        <v>214187.13999999998</v>
      </c>
      <c r="J107" s="41">
        <f t="shared" si="15"/>
        <v>53546.79</v>
      </c>
      <c r="K107" s="44">
        <f t="shared" si="16"/>
        <v>160640.34999999998</v>
      </c>
      <c r="T107" s="30"/>
      <c r="U107" s="31"/>
      <c r="V107" s="34"/>
      <c r="W107" s="35"/>
    </row>
    <row r="108" spans="2:23" x14ac:dyDescent="0.25">
      <c r="B108" s="24" t="s">
        <v>57</v>
      </c>
      <c r="C108" s="25">
        <v>2017.44</v>
      </c>
      <c r="D108" s="26">
        <v>8069.75</v>
      </c>
      <c r="E108" s="41"/>
      <c r="F108" s="42"/>
      <c r="G108" s="41"/>
      <c r="H108" s="42"/>
      <c r="I108" s="43">
        <f t="shared" si="14"/>
        <v>8069.75</v>
      </c>
      <c r="J108" s="41">
        <f t="shared" si="15"/>
        <v>2017.44</v>
      </c>
      <c r="K108" s="44">
        <f t="shared" si="16"/>
        <v>6052.3099999999995</v>
      </c>
      <c r="T108" s="30"/>
      <c r="U108" s="31"/>
      <c r="V108" s="34"/>
      <c r="W108" s="35"/>
    </row>
    <row r="109" spans="2:23" x14ac:dyDescent="0.25">
      <c r="B109" s="24" t="s">
        <v>44</v>
      </c>
      <c r="C109" s="25">
        <v>10800</v>
      </c>
      <c r="D109" s="26">
        <v>43200</v>
      </c>
      <c r="E109" s="41"/>
      <c r="F109" s="42"/>
      <c r="G109" s="41"/>
      <c r="H109" s="42"/>
      <c r="I109" s="43">
        <f t="shared" si="14"/>
        <v>43200</v>
      </c>
      <c r="J109" s="41">
        <f t="shared" si="15"/>
        <v>10800</v>
      </c>
      <c r="K109" s="44">
        <f t="shared" si="16"/>
        <v>32400</v>
      </c>
      <c r="T109" s="30"/>
      <c r="U109" s="31"/>
      <c r="V109" s="34"/>
      <c r="W109" s="35"/>
    </row>
    <row r="110" spans="2:23" x14ac:dyDescent="0.25">
      <c r="B110" s="24" t="s">
        <v>45</v>
      </c>
      <c r="C110" s="25">
        <v>29250</v>
      </c>
      <c r="D110" s="26">
        <v>117000</v>
      </c>
      <c r="E110" s="41"/>
      <c r="F110" s="42"/>
      <c r="G110" s="41"/>
      <c r="H110" s="42"/>
      <c r="I110" s="43">
        <f t="shared" si="14"/>
        <v>117000</v>
      </c>
      <c r="J110" s="41">
        <f t="shared" si="15"/>
        <v>29250</v>
      </c>
      <c r="K110" s="44">
        <f t="shared" si="16"/>
        <v>87750</v>
      </c>
      <c r="T110" s="30"/>
      <c r="U110" s="31"/>
      <c r="V110" s="34"/>
      <c r="W110" s="35"/>
    </row>
    <row r="111" spans="2:23" x14ac:dyDescent="0.25">
      <c r="B111" s="24" t="s">
        <v>46</v>
      </c>
      <c r="C111" s="25">
        <v>67500</v>
      </c>
      <c r="D111" s="26">
        <v>270000</v>
      </c>
      <c r="E111" s="41"/>
      <c r="F111" s="42"/>
      <c r="G111" s="41"/>
      <c r="H111" s="42"/>
      <c r="I111" s="43">
        <f t="shared" si="14"/>
        <v>270000</v>
      </c>
      <c r="J111" s="41">
        <f t="shared" si="15"/>
        <v>67500</v>
      </c>
      <c r="K111" s="44">
        <f t="shared" si="16"/>
        <v>202500</v>
      </c>
      <c r="T111" s="30"/>
      <c r="U111" s="31"/>
      <c r="V111" s="34"/>
      <c r="W111" s="35"/>
    </row>
    <row r="112" spans="2:23" x14ac:dyDescent="0.25">
      <c r="B112" s="24" t="s">
        <v>46</v>
      </c>
      <c r="C112" s="25">
        <v>58750</v>
      </c>
      <c r="D112" s="26">
        <v>235000</v>
      </c>
      <c r="E112" s="41"/>
      <c r="F112" s="42"/>
      <c r="G112" s="41"/>
      <c r="H112" s="42"/>
      <c r="I112" s="43">
        <f t="shared" si="14"/>
        <v>235000</v>
      </c>
      <c r="J112" s="41">
        <f t="shared" si="15"/>
        <v>58750</v>
      </c>
      <c r="K112" s="44">
        <f t="shared" si="16"/>
        <v>176250</v>
      </c>
      <c r="T112" s="30"/>
      <c r="U112" s="31"/>
      <c r="V112" s="34"/>
      <c r="W112" s="35"/>
    </row>
    <row r="113" spans="2:23" x14ac:dyDescent="0.25">
      <c r="B113" s="24" t="s">
        <v>58</v>
      </c>
      <c r="C113" s="25">
        <v>6418.61</v>
      </c>
      <c r="D113" s="26">
        <v>25674.45</v>
      </c>
      <c r="E113" s="41"/>
      <c r="F113" s="42"/>
      <c r="G113" s="41"/>
      <c r="H113" s="42"/>
      <c r="I113" s="43">
        <f t="shared" si="14"/>
        <v>25674.45</v>
      </c>
      <c r="J113" s="41">
        <f t="shared" si="15"/>
        <v>6418.61</v>
      </c>
      <c r="K113" s="44">
        <f t="shared" si="16"/>
        <v>19255.84</v>
      </c>
      <c r="T113" s="30"/>
      <c r="U113" s="31"/>
      <c r="V113" s="34"/>
      <c r="W113" s="35"/>
    </row>
    <row r="114" spans="2:23" x14ac:dyDescent="0.25">
      <c r="B114" s="24" t="s">
        <v>47</v>
      </c>
      <c r="C114" s="25">
        <v>20750.62</v>
      </c>
      <c r="D114" s="26">
        <v>83002.5</v>
      </c>
      <c r="E114" s="41"/>
      <c r="F114" s="42"/>
      <c r="G114" s="41"/>
      <c r="H114" s="42"/>
      <c r="I114" s="43">
        <f t="shared" si="14"/>
        <v>83002.5</v>
      </c>
      <c r="J114" s="41">
        <f t="shared" si="15"/>
        <v>20750.62</v>
      </c>
      <c r="K114" s="44">
        <f t="shared" si="16"/>
        <v>62251.880000000005</v>
      </c>
      <c r="T114" s="30"/>
      <c r="U114" s="31"/>
      <c r="V114" s="34"/>
      <c r="W114" s="35"/>
    </row>
    <row r="115" spans="2:23" x14ac:dyDescent="0.25">
      <c r="B115" s="24" t="s">
        <v>59</v>
      </c>
      <c r="C115" s="25">
        <v>4125</v>
      </c>
      <c r="D115" s="26">
        <v>16500</v>
      </c>
      <c r="E115" s="41"/>
      <c r="F115" s="42"/>
      <c r="G115" s="41"/>
      <c r="H115" s="42"/>
      <c r="I115" s="43">
        <f t="shared" si="14"/>
        <v>16500</v>
      </c>
      <c r="J115" s="41">
        <f t="shared" si="15"/>
        <v>4125</v>
      </c>
      <c r="K115" s="44">
        <f t="shared" si="16"/>
        <v>12375</v>
      </c>
      <c r="T115" s="30"/>
      <c r="U115" s="31"/>
      <c r="V115" s="34"/>
      <c r="W115" s="35"/>
    </row>
    <row r="116" spans="2:23" x14ac:dyDescent="0.25">
      <c r="B116" s="36" t="s">
        <v>67</v>
      </c>
      <c r="C116" s="37">
        <f t="shared" ref="C116:K116" si="17">SUM(C83:C115)</f>
        <v>3699447.01</v>
      </c>
      <c r="D116" s="38">
        <f t="shared" si="17"/>
        <v>14290760.779999999</v>
      </c>
      <c r="E116" s="39">
        <f t="shared" si="17"/>
        <v>0</v>
      </c>
      <c r="F116" s="38">
        <f t="shared" si="17"/>
        <v>0</v>
      </c>
      <c r="G116" s="39">
        <f t="shared" si="17"/>
        <v>0</v>
      </c>
      <c r="H116" s="38">
        <f t="shared" si="17"/>
        <v>0</v>
      </c>
      <c r="I116" s="40">
        <f t="shared" si="17"/>
        <v>14290760.779999999</v>
      </c>
      <c r="J116" s="39">
        <f t="shared" si="17"/>
        <v>3699447.01</v>
      </c>
      <c r="K116" s="37">
        <f t="shared" si="17"/>
        <v>10591313.77</v>
      </c>
      <c r="T116" s="30"/>
      <c r="U116" s="31"/>
      <c r="V116" s="34"/>
      <c r="W116" s="35"/>
    </row>
    <row r="117" spans="2:23" x14ac:dyDescent="0.25">
      <c r="K117" s="30"/>
      <c r="T117" s="30"/>
      <c r="U117" s="31"/>
      <c r="V117" s="34"/>
      <c r="W117" s="35"/>
    </row>
    <row r="118" spans="2:23" x14ac:dyDescent="0.25">
      <c r="K118" s="30"/>
      <c r="T118" s="30"/>
      <c r="U118" s="31"/>
      <c r="V118" s="34"/>
      <c r="W118" s="35"/>
    </row>
    <row r="119" spans="2:23" x14ac:dyDescent="0.25">
      <c r="K119" s="30"/>
      <c r="T119" s="30"/>
      <c r="U119" s="31"/>
      <c r="V119" s="34"/>
      <c r="W119" s="35"/>
    </row>
    <row r="120" spans="2:23" x14ac:dyDescent="0.25">
      <c r="K120" s="30"/>
      <c r="T120" s="30"/>
      <c r="U120" s="31"/>
      <c r="V120" s="34"/>
      <c r="W120" s="35"/>
    </row>
    <row r="121" spans="2:23" x14ac:dyDescent="0.25">
      <c r="K121" s="30"/>
      <c r="T121" s="30"/>
      <c r="U121" s="31"/>
      <c r="V121" s="34"/>
      <c r="W121" s="35"/>
    </row>
    <row r="125" spans="2:23" x14ac:dyDescent="0.25">
      <c r="B125" s="45" t="s">
        <v>68</v>
      </c>
      <c r="C125" s="46" t="s">
        <v>69</v>
      </c>
    </row>
    <row r="126" spans="2:23" x14ac:dyDescent="0.25">
      <c r="B126" s="2" t="s">
        <v>70</v>
      </c>
      <c r="C126" s="25">
        <v>6800</v>
      </c>
    </row>
    <row r="127" spans="2:23" x14ac:dyDescent="0.25">
      <c r="B127" s="2" t="s">
        <v>71</v>
      </c>
      <c r="C127" s="25">
        <v>674413.14</v>
      </c>
    </row>
    <row r="128" spans="2:23" x14ac:dyDescent="0.25">
      <c r="B128" s="2" t="s">
        <v>72</v>
      </c>
      <c r="C128" s="25">
        <v>8069.75</v>
      </c>
    </row>
    <row r="129" spans="2:3" x14ac:dyDescent="0.25">
      <c r="B129" s="2" t="s">
        <v>73</v>
      </c>
      <c r="C129" s="25">
        <v>16500</v>
      </c>
    </row>
    <row r="130" spans="2:3" x14ac:dyDescent="0.25">
      <c r="B130" s="2" t="s">
        <v>74</v>
      </c>
      <c r="C130" s="25">
        <v>235000</v>
      </c>
    </row>
    <row r="131" spans="2:3" x14ac:dyDescent="0.25">
      <c r="B131" s="47" t="s">
        <v>75</v>
      </c>
      <c r="C131" s="25">
        <v>25674.45</v>
      </c>
    </row>
    <row r="132" spans="2:3" x14ac:dyDescent="0.25">
      <c r="B132" s="48" t="s">
        <v>67</v>
      </c>
      <c r="C132" s="49">
        <f>SUM(C126:C131)</f>
        <v>966457.34</v>
      </c>
    </row>
    <row r="134" spans="2:3" x14ac:dyDescent="0.25">
      <c r="B134" s="45" t="s">
        <v>68</v>
      </c>
      <c r="C134" s="46" t="s">
        <v>76</v>
      </c>
    </row>
    <row r="135" spans="2:3" x14ac:dyDescent="0.25">
      <c r="B135" s="50" t="s">
        <v>70</v>
      </c>
      <c r="C135" s="51"/>
    </row>
    <row r="136" spans="2:3" x14ac:dyDescent="0.25">
      <c r="B136" s="50" t="s">
        <v>71</v>
      </c>
      <c r="C136" s="51"/>
    </row>
    <row r="137" spans="2:3" x14ac:dyDescent="0.25">
      <c r="B137" s="50" t="s">
        <v>72</v>
      </c>
      <c r="C137" s="51"/>
    </row>
    <row r="138" spans="2:3" x14ac:dyDescent="0.25">
      <c r="B138" s="50" t="s">
        <v>73</v>
      </c>
      <c r="C138" s="51"/>
    </row>
    <row r="139" spans="2:3" x14ac:dyDescent="0.25">
      <c r="B139" s="50" t="s">
        <v>74</v>
      </c>
      <c r="C139" s="51"/>
    </row>
    <row r="140" spans="2:3" x14ac:dyDescent="0.25">
      <c r="B140" s="52" t="s">
        <v>75</v>
      </c>
      <c r="C140" s="53"/>
    </row>
    <row r="141" spans="2:3" x14ac:dyDescent="0.25">
      <c r="B141" s="48" t="s">
        <v>67</v>
      </c>
      <c r="C141" s="49">
        <f>SUM(C135:C140)</f>
        <v>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2E936A655C7054CBB00F2481A451185" ma:contentTypeVersion="4" ma:contentTypeDescription="Crear nuevo documento." ma:contentTypeScope="" ma:versionID="5d72aade44a413fa2718a0058f081809">
  <xsd:schema xmlns:xsd="http://www.w3.org/2001/XMLSchema" xmlns:xs="http://www.w3.org/2001/XMLSchema" xmlns:p="http://schemas.microsoft.com/office/2006/metadata/properties" xmlns:ns2="4b54c06c-8b30-47db-83e9-5a2e32140715" targetNamespace="http://schemas.microsoft.com/office/2006/metadata/properties" ma:root="true" ma:fieldsID="51943c9302153aba909cd053826c1e65" ns2:_="">
    <xsd:import namespace="4b54c06c-8b30-47db-83e9-5a2e3214071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54c06c-8b30-47db-83e9-5a2e3214071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45A0FDD-A10F-4A2D-BA65-9639E447A474}"/>
</file>

<file path=customXml/itemProps2.xml><?xml version="1.0" encoding="utf-8"?>
<ds:datastoreItem xmlns:ds="http://schemas.openxmlformats.org/officeDocument/2006/customXml" ds:itemID="{A740AB5E-2B2F-4AD0-B321-6A212008EA5D}"/>
</file>

<file path=customXml/itemProps3.xml><?xml version="1.0" encoding="utf-8"?>
<ds:datastoreItem xmlns:ds="http://schemas.openxmlformats.org/officeDocument/2006/customXml" ds:itemID="{C1A3E6A4-32E5-4F0A-B9D7-5851DC6286B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2022-2023</vt:lpstr>
      <vt:lpstr>2021</vt:lpstr>
      <vt:lpstr>2020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2024-10-08T09:13:35Z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0x01010072E936A655C7054CBB00F2481A451185</vt:lpwstr>
  </property>
</Properties>
</file>