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722143F-C8A7-4BBB-8076-0033D29E929B}" xr6:coauthVersionLast="47" xr6:coauthVersionMax="47" xr10:uidLastSave="{00000000-0000-0000-0000-000000000000}"/>
  <bookViews>
    <workbookView xWindow="-120" yWindow="-120" windowWidth="29040" windowHeight="15720" xr2:uid="{00000000-000D-0000-FFFF-FFFF00000000}"/>
  </bookViews>
  <sheets>
    <sheet name="ITER 202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1" l="1"/>
  <c r="L18" i="1"/>
  <c r="L10" i="1"/>
  <c r="L17" i="1"/>
  <c r="K17" i="1" s="1"/>
  <c r="L16" i="1"/>
  <c r="K16" i="1" s="1"/>
  <c r="L3" i="1"/>
  <c r="K3" i="1" s="1"/>
  <c r="L14" i="1"/>
  <c r="L6" i="1"/>
  <c r="H9" i="1"/>
  <c r="L8" i="1"/>
  <c r="L7" i="1"/>
  <c r="K7" i="1" s="1"/>
  <c r="H7" i="1"/>
  <c r="L4" i="1" l="1"/>
</calcChain>
</file>

<file path=xl/sharedStrings.xml><?xml version="1.0" encoding="utf-8"?>
<sst xmlns="http://schemas.openxmlformats.org/spreadsheetml/2006/main" count="159" uniqueCount="98">
  <si>
    <t>Nº PROCEDIMIENTO</t>
  </si>
  <si>
    <t>EMPRESA</t>
  </si>
  <si>
    <t>Nº EMPRESAS PRESENTADAS</t>
  </si>
  <si>
    <t>GANADOR</t>
  </si>
  <si>
    <t>NIF</t>
  </si>
  <si>
    <t>VALOR ESTIMADO</t>
  </si>
  <si>
    <t>PRESUPUESTO LICITACION (CON IGIC)</t>
  </si>
  <si>
    <t>PPTO LICITACIÓN CON IGIC X LOTES</t>
  </si>
  <si>
    <t>PRECIO ADJUDICACIÓN (SIN IGIC)</t>
  </si>
  <si>
    <t>PRECIO ADJUDICACIÓN (CON IGIC)</t>
  </si>
  <si>
    <t>IGIC</t>
  </si>
  <si>
    <t>TIPO DE CONTRATO</t>
  </si>
  <si>
    <t>TIPO PROCEDIMIENTO</t>
  </si>
  <si>
    <t>NOMBRE CTO.</t>
  </si>
  <si>
    <t>FECHA ANUNCIO LICITACION</t>
  </si>
  <si>
    <t>FECHA ADJUDICACION</t>
  </si>
  <si>
    <t>FECHA FIRMA</t>
  </si>
  <si>
    <t>PLAZO EJECUCION (meses)</t>
  </si>
  <si>
    <t>PRÓRROGA</t>
  </si>
  <si>
    <t>ITER</t>
  </si>
  <si>
    <t>ABIERTO GENÉRICO</t>
  </si>
  <si>
    <t>SUMINISTRO</t>
  </si>
  <si>
    <t>NO HAY</t>
  </si>
  <si>
    <t>NEGOCIADO SIN PUBLICIDAD GENÉRICO</t>
  </si>
  <si>
    <t>SERVICIO</t>
  </si>
  <si>
    <t>NO</t>
  </si>
  <si>
    <t>B86268125</t>
  </si>
  <si>
    <t>ILLUMINA PRODUCTOS DE ESPAÑA, S.L.U</t>
  </si>
  <si>
    <t>ITER-2022-09</t>
  </si>
  <si>
    <t>ITER-2022-10</t>
  </si>
  <si>
    <t>Servicio de mantenimiento y soporte técnico de la plataforma de secuenciación masiva de librerías de ácidos nucleicos Illumina-MiSeq.</t>
  </si>
  <si>
    <t xml:space="preserve">Prestación de los servicios de apoyo a la gestión, supervisión y control de calidad de la operación y mantenimiento de las infraestructuras del CPD D-ALiX.  </t>
  </si>
  <si>
    <t>ITER-2022-11</t>
  </si>
  <si>
    <t>Nueve (9) GPS diferenciales para la monitorización geodésica de Canarias</t>
  </si>
  <si>
    <t>ITER-OPAS-2023-01</t>
  </si>
  <si>
    <t>Adquisición de una bolsa de suelo en el marco del Proyecto Hibrired</t>
  </si>
  <si>
    <t>PRIVADO PATRIMONIAL</t>
  </si>
  <si>
    <t>ITER-2022-08</t>
  </si>
  <si>
    <t>Servicios de Dirección Facultativa y Coordinación de Seguridad y Salud para la ejecución del "Proyecto Piloto de I+D de Planta Fotovoltaica conectada a red, con Sistema de Almacenamiento (FOTOBAT 5+5), en el T.M. Arico (isla de Tenerife)”.</t>
  </si>
  <si>
    <t>B03319753</t>
  </si>
  <si>
    <t>ITER-2023-01</t>
  </si>
  <si>
    <t>ITER-2023-02</t>
  </si>
  <si>
    <t>ITER-2023-03</t>
  </si>
  <si>
    <t>ITER-2023-04</t>
  </si>
  <si>
    <t>ITER-2023-05</t>
  </si>
  <si>
    <t>ITER-2023-06</t>
  </si>
  <si>
    <t>ITER-2023-07</t>
  </si>
  <si>
    <t>ITER-2023-08</t>
  </si>
  <si>
    <t>DESIERTO</t>
  </si>
  <si>
    <t>PABLO MARTÍN GUTIÉRREZ</t>
  </si>
  <si>
    <t>Operación local y remota y mantenimiento preventivo y correctivo de la subestación 66/30/20kV PPEE Granadilla-Abona</t>
  </si>
  <si>
    <t>ENERGÍAS ECOLÓGICAS DE TENERIFE, S.A.</t>
  </si>
  <si>
    <t>A38797288</t>
  </si>
  <si>
    <t>Aplicativos de software y servicios asociados para la transformacion digital de la actividad del ITER</t>
  </si>
  <si>
    <t>Servicios profesionales para la realización de las auditorías de las cuentas anuales individuales y consolidadas del ITER y las cuentas individuales de Involcan, IT3, Eólicas de Tenerife y Canalink</t>
  </si>
  <si>
    <t>Asesoramiento especializado en materia fiscal, tributaria y contable</t>
  </si>
  <si>
    <t>Representación en el despacho de producción del sistema eléctrico aislado de Tenerife para la venta de la energía que producen las instalaciones de generación eléctrica de origen renovable titularidad del ITER</t>
  </si>
  <si>
    <t>Equipos informáticos portátiles, accesorios de conexión y software</t>
  </si>
  <si>
    <t>Dispositivos de comunicación Ethernet</t>
  </si>
  <si>
    <t>Servicios de desratización, desinsectación y desinfección en dependencias e instalaciones del ITER</t>
  </si>
  <si>
    <t>53460856R</t>
  </si>
  <si>
    <t>PROMYCONSFOT CANARIA, S.L.U.</t>
  </si>
  <si>
    <t>B76502541</t>
  </si>
  <si>
    <t>LEICA GEOSYSTEMS, S.L.</t>
  </si>
  <si>
    <t>B61395497</t>
  </si>
  <si>
    <t>B86206844 B01987627</t>
  </si>
  <si>
    <t>LOTE 1-32.375,00 LOTE 2-6.600,00</t>
  </si>
  <si>
    <t>LOTE 1-34,641,25 LOTE 2-7.062,00</t>
  </si>
  <si>
    <t>LOTE 1-2.266,25 LOTE 2-462,00</t>
  </si>
  <si>
    <t>SEIDOR SOLUTIONS, S.L.</t>
  </si>
  <si>
    <t>B61172219</t>
  </si>
  <si>
    <t xml:space="preserve">LOTE 1,2 Y 3-APLICACIONES INSECTICIDAS, S.A. </t>
  </si>
  <si>
    <t>LOTE 1,2 Y 3 A28285666</t>
  </si>
  <si>
    <t>LOTE1-9.750,00 LOTE 2-895,00 LOTE 3-895,00</t>
  </si>
  <si>
    <t>LOTE1-10.432,50 LOTE 2-957,65 LOTE 3-957,65</t>
  </si>
  <si>
    <t>LOTE1-682,50 LOTE 2-62,65 LOTE-62,65</t>
  </si>
  <si>
    <t>ITER-2023-09</t>
  </si>
  <si>
    <t>Servicios para la inspección periódica de las instalaciones y líneas eléctricas de alta tensión, gestionadas por el ITER, mediante organismo de control autorizado</t>
  </si>
  <si>
    <t>LOTE 1-52.300,00 LOTE 2- 174.624,00</t>
  </si>
  <si>
    <t>LOTE 1- 55.961,00 LOTE 2- 163.200,000</t>
  </si>
  <si>
    <t>ITER-2023-10</t>
  </si>
  <si>
    <t xml:space="preserve">Servicios de ingeniería y certiificación para la regularización administrativa de las instalaciones eléctricas del ITER según lo establecido por la Ley 5/2021, de 21 de diciembre, de medidas urgentes de impulso de los sectores primario, energético, turístico y territorial de Canarias </t>
  </si>
  <si>
    <t>Servicio de prevención ajeno para el ITER, INVOLCAN y CANALINK y de una plataforma externalizada para la gestión de la coordinación de actividades empresariales</t>
  </si>
  <si>
    <t>ITER-2023-11</t>
  </si>
  <si>
    <t>BUREAU VERITAS INSPECCIÓN Y TESTING, S.L.</t>
  </si>
  <si>
    <t>B08658601</t>
  </si>
  <si>
    <t>ITER-2023-12</t>
  </si>
  <si>
    <t>Suministro de aplicativos de software y servicios asociados para la transformación digital de la actividad de ITER</t>
  </si>
  <si>
    <t>PPTO LICITACION (SIN IGIC)</t>
  </si>
  <si>
    <t>SI</t>
  </si>
  <si>
    <t>LOTE 1-SIL THEHPSHOP, S.L.                   LOTE2-MEIGO INNOVACIÓN, S.L.</t>
  </si>
  <si>
    <t>LOTE 1 24/08/2023 LOTE 2 29/08/2023</t>
  </si>
  <si>
    <t>BDO AUDITORES, S.L.P.</t>
  </si>
  <si>
    <t>B82387572</t>
  </si>
  <si>
    <t>PREVING CONSULTORES, S.L.U.</t>
  </si>
  <si>
    <t>B06290241</t>
  </si>
  <si>
    <t>ATOS CONSULTING CANARIAS, S.A.U.</t>
  </si>
  <si>
    <t>A38616579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</si>
</sst>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color theme="1"/>
      <name val="Arial"/>
      <family val="2"/>
    </font>
    <font>
      <sz val="8"/>
      <color theme="1"/>
      <name val="Arial"/>
      <family val="2"/>
    </font>
    <font>
      <b/>
      <sz val="8"/>
      <color theme="1"/>
      <name val="Arial"/>
      <family val="2"/>
    </font>
    <font>
      <b/>
      <sz val="8"/>
      <name val="Arial"/>
      <family val="2"/>
    </font>
    <font>
      <b/>
      <sz val="22"/>
      <color theme="1"/>
      <name val="Arial"/>
      <family val="2"/>
    </font>
    <font>
      <sz val="8"/>
      <name val="Arial"/>
      <family val="2"/>
    </font>
    <font>
      <sz val="8"/>
      <name val="Calibri"/>
      <family val="2"/>
      <scheme val="minor"/>
    </font>
    <font>
      <b/>
      <sz val="8"/>
      <color rgb="FFFF0000"/>
      <name val="Arial"/>
      <family val="2"/>
    </font>
    <font>
      <sz val="8"/>
      <color rgb="FFFF0000"/>
      <name val="Arial"/>
      <family val="2"/>
    </font>
    <font>
      <sz val="9"/>
      <name val="Arial"/>
      <family val="2"/>
    </font>
  </fonts>
  <fills count="7">
    <fill>
      <patternFill patternType="none"/>
    </fill>
    <fill>
      <patternFill patternType="gray125"/>
    </fill>
    <fill>
      <patternFill patternType="solid">
        <fgColor theme="6"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s>
  <borders count="11">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auto="1"/>
      </left>
      <right style="thin">
        <color indexed="64"/>
      </right>
      <top style="thin">
        <color indexed="64"/>
      </top>
      <bottom style="thin">
        <color indexed="64"/>
      </bottom>
      <diagonal/>
    </border>
    <border>
      <left/>
      <right style="medium">
        <color auto="1"/>
      </right>
      <top style="medium">
        <color auto="1"/>
      </top>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0" borderId="8" xfId="0" applyFont="1" applyBorder="1"/>
    <xf numFmtId="4" fontId="2" fillId="5" borderId="8" xfId="0" applyNumberFormat="1" applyFont="1" applyFill="1" applyBorder="1" applyAlignment="1">
      <alignment horizontal="center" vertical="center" wrapText="1"/>
    </xf>
    <xf numFmtId="0" fontId="2" fillId="5"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14" fontId="2" fillId="5" borderId="7" xfId="0" applyNumberFormat="1" applyFont="1" applyFill="1" applyBorder="1" applyAlignment="1">
      <alignment horizontal="center" vertical="center" wrapText="1"/>
    </xf>
    <xf numFmtId="14" fontId="2" fillId="5" borderId="8" xfId="0" applyNumberFormat="1" applyFont="1" applyFill="1" applyBorder="1" applyAlignment="1">
      <alignment horizontal="center" vertical="center" wrapText="1"/>
    </xf>
    <xf numFmtId="0" fontId="1" fillId="0" borderId="8" xfId="0" applyFont="1" applyBorder="1" applyAlignment="1">
      <alignment horizontal="justify" vertical="center"/>
    </xf>
    <xf numFmtId="14" fontId="2" fillId="0" borderId="8" xfId="0" applyNumberFormat="1" applyFont="1" applyBorder="1" applyAlignment="1">
      <alignment horizontal="center" vertical="center"/>
    </xf>
    <xf numFmtId="0" fontId="6" fillId="5" borderId="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2" fillId="6" borderId="8" xfId="0" applyFont="1" applyFill="1" applyBorder="1" applyAlignment="1">
      <alignment horizontal="center" vertical="center" wrapText="1"/>
    </xf>
    <xf numFmtId="4" fontId="2" fillId="6" borderId="8" xfId="0" applyNumberFormat="1" applyFont="1" applyFill="1" applyBorder="1" applyAlignment="1">
      <alignment horizontal="center" vertical="center" wrapText="1"/>
    </xf>
    <xf numFmtId="14" fontId="2" fillId="6" borderId="8" xfId="0"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4" fontId="6" fillId="6" borderId="8" xfId="0" applyNumberFormat="1" applyFont="1" applyFill="1" applyBorder="1" applyAlignment="1">
      <alignment horizontal="center" vertical="center" wrapText="1"/>
    </xf>
    <xf numFmtId="14" fontId="6" fillId="6" borderId="8" xfId="0" applyNumberFormat="1" applyFont="1" applyFill="1" applyBorder="1" applyAlignment="1">
      <alignment horizontal="center" vertical="center" wrapText="1"/>
    </xf>
    <xf numFmtId="0" fontId="9" fillId="6" borderId="8" xfId="0" applyFont="1" applyFill="1" applyBorder="1" applyAlignment="1">
      <alignment horizontal="center" vertical="center" wrapText="1"/>
    </xf>
    <xf numFmtId="0" fontId="2" fillId="6" borderId="8" xfId="0" applyFont="1" applyFill="1" applyBorder="1"/>
    <xf numFmtId="0" fontId="1" fillId="6" borderId="8" xfId="0" applyFont="1" applyFill="1" applyBorder="1" applyAlignment="1">
      <alignment horizontal="justify" vertical="center"/>
    </xf>
    <xf numFmtId="14" fontId="2" fillId="6" borderId="7" xfId="0" applyNumberFormat="1" applyFont="1" applyFill="1" applyBorder="1" applyAlignment="1">
      <alignment horizontal="center" vertical="center" wrapText="1"/>
    </xf>
    <xf numFmtId="0" fontId="6" fillId="6" borderId="8" xfId="0" applyFont="1" applyFill="1" applyBorder="1"/>
    <xf numFmtId="0" fontId="10" fillId="6" borderId="8" xfId="0" applyFont="1" applyFill="1" applyBorder="1" applyAlignment="1">
      <alignment horizontal="justify" vertical="center"/>
    </xf>
    <xf numFmtId="14" fontId="6" fillId="6" borderId="8" xfId="0" applyNumberFormat="1" applyFont="1" applyFill="1" applyBorder="1" applyAlignment="1">
      <alignment horizontal="center" vertical="center"/>
    </xf>
    <xf numFmtId="14" fontId="2" fillId="6" borderId="8" xfId="0" applyNumberFormat="1" applyFont="1" applyFill="1" applyBorder="1"/>
    <xf numFmtId="14" fontId="2" fillId="0" borderId="8" xfId="0" applyNumberFormat="1"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A13" workbookViewId="0">
      <selection activeCell="R19" sqref="R19"/>
    </sheetView>
  </sheetViews>
  <sheetFormatPr baseColWidth="10" defaultColWidth="9.140625" defaultRowHeight="11.25" x14ac:dyDescent="0.2"/>
  <cols>
    <col min="1" max="1" width="16.7109375" style="1" customWidth="1"/>
    <col min="2" max="2" width="9.140625" style="1"/>
    <col min="3" max="3" width="10.42578125" style="1" customWidth="1"/>
    <col min="4" max="4" width="33" style="1" customWidth="1"/>
    <col min="5" max="5" width="9.140625" style="1"/>
    <col min="6" max="6" width="12.85546875" style="1" customWidth="1"/>
    <col min="7" max="7" width="14.7109375" style="1" customWidth="1"/>
    <col min="8" max="9" width="16" style="1" customWidth="1"/>
    <col min="10" max="10" width="11.5703125" style="1" customWidth="1"/>
    <col min="11" max="11" width="12.140625" style="1" customWidth="1"/>
    <col min="12" max="12" width="10.28515625" style="1" bestFit="1" customWidth="1"/>
    <col min="13" max="13" width="11" style="1" customWidth="1"/>
    <col min="14" max="14" width="11.140625" style="1" customWidth="1"/>
    <col min="15" max="15" width="26.28515625" style="1" customWidth="1"/>
    <col min="16" max="16" width="11.28515625" style="1" bestFit="1" customWidth="1"/>
    <col min="17" max="18" width="9.140625" style="1"/>
    <col min="19" max="19" width="9.28515625" style="1" bestFit="1" customWidth="1"/>
    <col min="20" max="20" width="10.140625" style="1" customWidth="1"/>
    <col min="21" max="16384" width="9.140625" style="1"/>
  </cols>
  <sheetData>
    <row r="1" spans="1:20" ht="45" x14ac:dyDescent="0.2">
      <c r="A1" s="2" t="s">
        <v>0</v>
      </c>
      <c r="B1" s="2" t="s">
        <v>1</v>
      </c>
      <c r="C1" s="2" t="s">
        <v>2</v>
      </c>
      <c r="D1" s="3" t="s">
        <v>3</v>
      </c>
      <c r="E1" s="2" t="s">
        <v>4</v>
      </c>
      <c r="F1" s="2" t="s">
        <v>5</v>
      </c>
      <c r="G1" s="2" t="s">
        <v>6</v>
      </c>
      <c r="H1" s="2" t="s">
        <v>88</v>
      </c>
      <c r="I1" s="2" t="s">
        <v>7</v>
      </c>
      <c r="J1" s="2" t="s">
        <v>8</v>
      </c>
      <c r="K1" s="2" t="s">
        <v>9</v>
      </c>
      <c r="L1" s="2" t="s">
        <v>10</v>
      </c>
      <c r="M1" s="2" t="s">
        <v>11</v>
      </c>
      <c r="N1" s="2" t="s">
        <v>12</v>
      </c>
      <c r="O1" s="4" t="s">
        <v>13</v>
      </c>
      <c r="P1" s="5" t="s">
        <v>14</v>
      </c>
      <c r="Q1" s="6" t="s">
        <v>15</v>
      </c>
      <c r="R1" s="6" t="s">
        <v>16</v>
      </c>
      <c r="S1" s="7" t="s">
        <v>17</v>
      </c>
      <c r="T1" s="8" t="s">
        <v>18</v>
      </c>
    </row>
    <row r="2" spans="1:20" ht="20.25" customHeight="1" x14ac:dyDescent="0.2">
      <c r="A2" s="35">
        <v>2023</v>
      </c>
      <c r="B2" s="36"/>
      <c r="C2" s="36"/>
      <c r="D2" s="36"/>
      <c r="E2" s="36"/>
      <c r="F2" s="36"/>
      <c r="G2" s="36"/>
      <c r="H2" s="36"/>
      <c r="I2" s="36"/>
      <c r="J2" s="36"/>
      <c r="K2" s="36"/>
      <c r="L2" s="36"/>
      <c r="M2" s="36"/>
      <c r="N2" s="36"/>
      <c r="O2" s="36"/>
      <c r="P2" s="36"/>
      <c r="Q2" s="36"/>
      <c r="R2" s="36"/>
      <c r="S2" s="36"/>
      <c r="T2" s="37"/>
    </row>
    <row r="3" spans="1:20" ht="108" x14ac:dyDescent="0.2">
      <c r="A3" s="12" t="s">
        <v>37</v>
      </c>
      <c r="B3" s="12" t="s">
        <v>19</v>
      </c>
      <c r="C3" s="17">
        <v>2</v>
      </c>
      <c r="D3" s="11" t="s">
        <v>61</v>
      </c>
      <c r="E3" s="11" t="s">
        <v>62</v>
      </c>
      <c r="F3" s="10">
        <v>130000</v>
      </c>
      <c r="G3" s="10">
        <v>139100</v>
      </c>
      <c r="H3" s="10">
        <v>130000</v>
      </c>
      <c r="I3" s="9"/>
      <c r="J3" s="10">
        <v>51890</v>
      </c>
      <c r="K3" s="10">
        <f>+J3+L3</f>
        <v>55522.3</v>
      </c>
      <c r="L3" s="10">
        <f>+J3*7/100</f>
        <v>3632.3</v>
      </c>
      <c r="M3" s="11" t="s">
        <v>24</v>
      </c>
      <c r="N3" s="11" t="s">
        <v>20</v>
      </c>
      <c r="O3" s="15" t="s">
        <v>38</v>
      </c>
      <c r="P3" s="13">
        <v>44915</v>
      </c>
      <c r="Q3" s="16">
        <v>45114</v>
      </c>
      <c r="R3" s="16">
        <v>45173</v>
      </c>
      <c r="S3" s="11">
        <v>12</v>
      </c>
      <c r="T3" s="14" t="s">
        <v>25</v>
      </c>
    </row>
    <row r="4" spans="1:20" ht="60" x14ac:dyDescent="0.2">
      <c r="A4" s="12" t="s">
        <v>28</v>
      </c>
      <c r="B4" s="12" t="s">
        <v>19</v>
      </c>
      <c r="C4" s="17">
        <v>1</v>
      </c>
      <c r="D4" s="11" t="s">
        <v>27</v>
      </c>
      <c r="E4" s="11" t="s">
        <v>26</v>
      </c>
      <c r="F4" s="10">
        <v>24772.240000000002</v>
      </c>
      <c r="G4" s="10">
        <v>26452.799999999999</v>
      </c>
      <c r="H4" s="10">
        <v>24772.240000000002</v>
      </c>
      <c r="I4" s="9"/>
      <c r="J4" s="10">
        <v>24772.240000000002</v>
      </c>
      <c r="K4" s="10">
        <v>26452.799999999999</v>
      </c>
      <c r="L4" s="10">
        <f>+K4-J4</f>
        <v>1680.5599999999977</v>
      </c>
      <c r="M4" s="11" t="s">
        <v>24</v>
      </c>
      <c r="N4" s="11" t="s">
        <v>23</v>
      </c>
      <c r="O4" s="15" t="s">
        <v>30</v>
      </c>
      <c r="P4" s="14" t="s">
        <v>22</v>
      </c>
      <c r="Q4" s="16">
        <v>44960</v>
      </c>
      <c r="R4" s="16">
        <v>44967</v>
      </c>
      <c r="S4" s="11">
        <v>24</v>
      </c>
      <c r="T4" s="14" t="s">
        <v>25</v>
      </c>
    </row>
    <row r="5" spans="1:20" ht="72" x14ac:dyDescent="0.2">
      <c r="A5" s="12" t="s">
        <v>29</v>
      </c>
      <c r="B5" s="12" t="s">
        <v>19</v>
      </c>
      <c r="C5" s="17">
        <v>2</v>
      </c>
      <c r="D5" s="11" t="s">
        <v>49</v>
      </c>
      <c r="E5" s="11" t="s">
        <v>60</v>
      </c>
      <c r="F5" s="10">
        <v>80000</v>
      </c>
      <c r="G5" s="10">
        <v>85600</v>
      </c>
      <c r="H5" s="10">
        <v>80000</v>
      </c>
      <c r="I5" s="9"/>
      <c r="J5" s="10">
        <v>80000</v>
      </c>
      <c r="K5" s="10">
        <v>85600</v>
      </c>
      <c r="L5" s="10">
        <v>5600</v>
      </c>
      <c r="M5" s="11" t="s">
        <v>24</v>
      </c>
      <c r="N5" s="11" t="s">
        <v>20</v>
      </c>
      <c r="O5" s="15" t="s">
        <v>31</v>
      </c>
      <c r="P5" s="13">
        <v>44945</v>
      </c>
      <c r="Q5" s="16">
        <v>45026</v>
      </c>
      <c r="R5" s="16">
        <v>45041</v>
      </c>
      <c r="S5" s="11">
        <v>24</v>
      </c>
      <c r="T5" s="14" t="s">
        <v>25</v>
      </c>
    </row>
    <row r="6" spans="1:20" ht="36" x14ac:dyDescent="0.2">
      <c r="A6" s="12" t="s">
        <v>32</v>
      </c>
      <c r="B6" s="12" t="s">
        <v>19</v>
      </c>
      <c r="C6" s="17">
        <v>2</v>
      </c>
      <c r="D6" s="11" t="s">
        <v>63</v>
      </c>
      <c r="E6" s="11" t="s">
        <v>64</v>
      </c>
      <c r="F6" s="10">
        <v>60000</v>
      </c>
      <c r="G6" s="10">
        <v>64200</v>
      </c>
      <c r="H6" s="10">
        <v>60000</v>
      </c>
      <c r="I6" s="9"/>
      <c r="J6" s="10">
        <v>59979.15</v>
      </c>
      <c r="K6" s="10">
        <v>64177.69</v>
      </c>
      <c r="L6" s="10">
        <f>+K6-J6</f>
        <v>4198.5400000000009</v>
      </c>
      <c r="M6" s="11" t="s">
        <v>21</v>
      </c>
      <c r="N6" s="11" t="s">
        <v>20</v>
      </c>
      <c r="O6" s="15" t="s">
        <v>33</v>
      </c>
      <c r="P6" s="13">
        <v>44970</v>
      </c>
      <c r="Q6" s="16">
        <v>45092</v>
      </c>
      <c r="R6" s="16">
        <v>45093</v>
      </c>
      <c r="S6" s="11">
        <v>3</v>
      </c>
      <c r="T6" s="14" t="s">
        <v>25</v>
      </c>
    </row>
    <row r="7" spans="1:20" ht="36" x14ac:dyDescent="0.2">
      <c r="A7" s="18" t="s">
        <v>34</v>
      </c>
      <c r="B7" s="18" t="s">
        <v>19</v>
      </c>
      <c r="C7" s="26">
        <v>2</v>
      </c>
      <c r="D7" s="26" t="s">
        <v>48</v>
      </c>
      <c r="E7" s="20" t="s">
        <v>39</v>
      </c>
      <c r="F7" s="21">
        <v>1877934.27</v>
      </c>
      <c r="G7" s="21">
        <v>2000000</v>
      </c>
      <c r="H7" s="21">
        <f>+G7-F7</f>
        <v>122065.72999999998</v>
      </c>
      <c r="I7" s="27"/>
      <c r="J7" s="21">
        <v>1130375.5900000001</v>
      </c>
      <c r="K7" s="21">
        <f>+J7+L7</f>
        <v>1209501.8813</v>
      </c>
      <c r="L7" s="21">
        <f>+J7*7/100</f>
        <v>79126.291300000012</v>
      </c>
      <c r="M7" s="20" t="s">
        <v>36</v>
      </c>
      <c r="N7" s="20" t="s">
        <v>20</v>
      </c>
      <c r="O7" s="28" t="s">
        <v>35</v>
      </c>
      <c r="P7" s="22">
        <v>44960</v>
      </c>
      <c r="Q7" s="29">
        <v>45008</v>
      </c>
      <c r="R7" s="33"/>
      <c r="S7" s="20">
        <v>0.15</v>
      </c>
      <c r="T7" s="27"/>
    </row>
    <row r="8" spans="1:20" ht="60" x14ac:dyDescent="0.2">
      <c r="A8" s="12" t="s">
        <v>40</v>
      </c>
      <c r="B8" s="12" t="s">
        <v>19</v>
      </c>
      <c r="C8" s="17">
        <v>1</v>
      </c>
      <c r="D8" s="11" t="s">
        <v>51</v>
      </c>
      <c r="E8" s="11" t="s">
        <v>52</v>
      </c>
      <c r="F8" s="10">
        <v>329218.5</v>
      </c>
      <c r="G8" s="10">
        <v>250892.53</v>
      </c>
      <c r="H8" s="10">
        <v>234479</v>
      </c>
      <c r="I8" s="9"/>
      <c r="J8" s="10">
        <v>234479</v>
      </c>
      <c r="K8" s="10">
        <v>250892.53</v>
      </c>
      <c r="L8" s="10">
        <f>+K8-J8</f>
        <v>16413.53</v>
      </c>
      <c r="M8" s="11" t="s">
        <v>24</v>
      </c>
      <c r="N8" s="11" t="s">
        <v>23</v>
      </c>
      <c r="O8" s="15" t="s">
        <v>50</v>
      </c>
      <c r="P8" s="14" t="s">
        <v>22</v>
      </c>
      <c r="Q8" s="16">
        <v>45043</v>
      </c>
      <c r="R8" s="16">
        <v>45043</v>
      </c>
      <c r="S8" s="11">
        <v>60</v>
      </c>
      <c r="T8" s="11" t="s">
        <v>25</v>
      </c>
    </row>
    <row r="9" spans="1:20" ht="63.75" customHeight="1" x14ac:dyDescent="0.2">
      <c r="A9" s="18" t="s">
        <v>41</v>
      </c>
      <c r="B9" s="18" t="s">
        <v>19</v>
      </c>
      <c r="C9" s="26"/>
      <c r="D9" s="26" t="s">
        <v>48</v>
      </c>
      <c r="E9" s="23"/>
      <c r="F9" s="24">
        <v>1007904</v>
      </c>
      <c r="G9" s="24">
        <v>898714.4</v>
      </c>
      <c r="H9" s="24">
        <f>+G9-58794.4</f>
        <v>839920</v>
      </c>
      <c r="I9" s="30"/>
      <c r="J9" s="24"/>
      <c r="K9" s="24"/>
      <c r="L9" s="24"/>
      <c r="M9" s="23" t="s">
        <v>21</v>
      </c>
      <c r="N9" s="23" t="s">
        <v>20</v>
      </c>
      <c r="O9" s="31" t="s">
        <v>53</v>
      </c>
      <c r="P9" s="25">
        <v>45078</v>
      </c>
      <c r="Q9" s="29">
        <v>45126</v>
      </c>
      <c r="R9" s="32"/>
      <c r="S9" s="23">
        <v>60</v>
      </c>
      <c r="T9" s="19"/>
    </row>
    <row r="10" spans="1:20" ht="84" x14ac:dyDescent="0.2">
      <c r="A10" s="12" t="s">
        <v>42</v>
      </c>
      <c r="B10" s="12" t="s">
        <v>19</v>
      </c>
      <c r="C10" s="17"/>
      <c r="D10" s="11" t="s">
        <v>92</v>
      </c>
      <c r="E10" s="11" t="s">
        <v>93</v>
      </c>
      <c r="F10" s="10">
        <v>248529.39</v>
      </c>
      <c r="G10" s="10">
        <v>151792.88</v>
      </c>
      <c r="H10" s="10">
        <v>141862.5</v>
      </c>
      <c r="I10" s="9"/>
      <c r="J10" s="10">
        <v>88200</v>
      </c>
      <c r="K10" s="10">
        <v>94374</v>
      </c>
      <c r="L10" s="10">
        <f>+K10-J10</f>
        <v>6174</v>
      </c>
      <c r="M10" s="11" t="s">
        <v>24</v>
      </c>
      <c r="N10" s="11" t="s">
        <v>20</v>
      </c>
      <c r="O10" s="15" t="s">
        <v>54</v>
      </c>
      <c r="P10" s="14">
        <v>45078</v>
      </c>
      <c r="Q10" s="16">
        <v>45280</v>
      </c>
      <c r="R10" s="34">
        <v>45286</v>
      </c>
      <c r="S10" s="11">
        <v>36</v>
      </c>
      <c r="T10" s="11">
        <v>24</v>
      </c>
    </row>
    <row r="11" spans="1:20" ht="36" x14ac:dyDescent="0.2">
      <c r="A11" s="12" t="s">
        <v>43</v>
      </c>
      <c r="B11" s="12" t="s">
        <v>19</v>
      </c>
      <c r="C11" s="17"/>
      <c r="D11" s="11"/>
      <c r="E11" s="11"/>
      <c r="F11" s="10">
        <v>198922.73</v>
      </c>
      <c r="G11" s="10">
        <v>121434.3</v>
      </c>
      <c r="H11" s="10">
        <v>113490</v>
      </c>
      <c r="I11" s="9"/>
      <c r="J11" s="10"/>
      <c r="K11" s="10"/>
      <c r="L11" s="10"/>
      <c r="M11" s="11" t="s">
        <v>24</v>
      </c>
      <c r="N11" s="11" t="s">
        <v>20</v>
      </c>
      <c r="O11" s="15" t="s">
        <v>55</v>
      </c>
      <c r="P11" s="14">
        <v>45051</v>
      </c>
      <c r="Q11" s="16"/>
      <c r="R11" s="16"/>
      <c r="S11" s="11">
        <v>36</v>
      </c>
      <c r="T11" s="11" t="s">
        <v>89</v>
      </c>
    </row>
    <row r="12" spans="1:20" ht="96" x14ac:dyDescent="0.2">
      <c r="A12" s="18" t="s">
        <v>44</v>
      </c>
      <c r="B12" s="18" t="s">
        <v>19</v>
      </c>
      <c r="C12" s="26"/>
      <c r="D12" s="26" t="s">
        <v>48</v>
      </c>
      <c r="E12" s="23"/>
      <c r="F12" s="24">
        <v>195000</v>
      </c>
      <c r="G12" s="24">
        <v>74900</v>
      </c>
      <c r="H12" s="24">
        <v>70000</v>
      </c>
      <c r="I12" s="30"/>
      <c r="J12" s="24"/>
      <c r="K12" s="24"/>
      <c r="L12" s="24"/>
      <c r="M12" s="23" t="s">
        <v>24</v>
      </c>
      <c r="N12" s="23" t="s">
        <v>20</v>
      </c>
      <c r="O12" s="31" t="s">
        <v>56</v>
      </c>
      <c r="P12" s="25">
        <v>45051</v>
      </c>
      <c r="Q12" s="32">
        <v>45098</v>
      </c>
      <c r="R12" s="32"/>
      <c r="S12" s="23">
        <v>60</v>
      </c>
      <c r="T12" s="19"/>
    </row>
    <row r="13" spans="1:20" ht="45" x14ac:dyDescent="0.2">
      <c r="A13" s="12" t="s">
        <v>45</v>
      </c>
      <c r="B13" s="12" t="s">
        <v>19</v>
      </c>
      <c r="C13" s="17">
        <v>6</v>
      </c>
      <c r="D13" s="11" t="s">
        <v>90</v>
      </c>
      <c r="E13" s="11" t="s">
        <v>65</v>
      </c>
      <c r="F13" s="10">
        <v>45000</v>
      </c>
      <c r="G13" s="10">
        <v>48150</v>
      </c>
      <c r="H13" s="10">
        <v>45000</v>
      </c>
      <c r="I13" s="9"/>
      <c r="J13" s="10" t="s">
        <v>66</v>
      </c>
      <c r="K13" s="10" t="s">
        <v>67</v>
      </c>
      <c r="L13" s="10" t="s">
        <v>68</v>
      </c>
      <c r="M13" s="11" t="s">
        <v>21</v>
      </c>
      <c r="N13" s="11" t="s">
        <v>20</v>
      </c>
      <c r="O13" s="15" t="s">
        <v>57</v>
      </c>
      <c r="P13" s="14">
        <v>45054</v>
      </c>
      <c r="Q13" s="16">
        <v>45126</v>
      </c>
      <c r="R13" s="16">
        <v>45127</v>
      </c>
      <c r="S13" s="11">
        <v>1.5</v>
      </c>
      <c r="T13" s="11" t="s">
        <v>25</v>
      </c>
    </row>
    <row r="14" spans="1:20" ht="24" x14ac:dyDescent="0.2">
      <c r="A14" s="12" t="s">
        <v>46</v>
      </c>
      <c r="B14" s="12" t="s">
        <v>19</v>
      </c>
      <c r="C14" s="17">
        <v>1</v>
      </c>
      <c r="D14" s="11" t="s">
        <v>69</v>
      </c>
      <c r="E14" s="11" t="s">
        <v>70</v>
      </c>
      <c r="F14" s="10">
        <v>53000</v>
      </c>
      <c r="G14" s="10">
        <v>56710</v>
      </c>
      <c r="H14" s="10">
        <v>53000</v>
      </c>
      <c r="I14" s="9"/>
      <c r="J14" s="10">
        <v>52926</v>
      </c>
      <c r="K14" s="10">
        <v>56630.82</v>
      </c>
      <c r="L14" s="10">
        <f>+K14-J14</f>
        <v>3704.8199999999997</v>
      </c>
      <c r="M14" s="11" t="s">
        <v>21</v>
      </c>
      <c r="N14" s="11" t="s">
        <v>20</v>
      </c>
      <c r="O14" s="15" t="s">
        <v>58</v>
      </c>
      <c r="P14" s="14">
        <v>45056</v>
      </c>
      <c r="Q14" s="16">
        <v>45096</v>
      </c>
      <c r="R14" s="16">
        <v>45097</v>
      </c>
      <c r="S14" s="11">
        <v>2</v>
      </c>
      <c r="T14" s="11" t="s">
        <v>25</v>
      </c>
    </row>
    <row r="15" spans="1:20" ht="48" x14ac:dyDescent="0.2">
      <c r="A15" s="12" t="s">
        <v>47</v>
      </c>
      <c r="B15" s="12" t="s">
        <v>19</v>
      </c>
      <c r="C15" s="17"/>
      <c r="D15" s="11" t="s">
        <v>71</v>
      </c>
      <c r="E15" s="11" t="s">
        <v>72</v>
      </c>
      <c r="F15" s="10">
        <v>120163.2</v>
      </c>
      <c r="G15" s="10">
        <v>29275.200000000001</v>
      </c>
      <c r="H15" s="10">
        <v>27360</v>
      </c>
      <c r="I15" s="9"/>
      <c r="J15" s="10" t="s">
        <v>73</v>
      </c>
      <c r="K15" s="10" t="s">
        <v>74</v>
      </c>
      <c r="L15" s="10" t="s">
        <v>75</v>
      </c>
      <c r="M15" s="11" t="s">
        <v>24</v>
      </c>
      <c r="N15" s="11" t="s">
        <v>20</v>
      </c>
      <c r="O15" s="15" t="s">
        <v>59</v>
      </c>
      <c r="P15" s="14">
        <v>45062</v>
      </c>
      <c r="Q15" s="16">
        <v>45100</v>
      </c>
      <c r="R15" s="16">
        <v>45103</v>
      </c>
      <c r="S15" s="11">
        <v>24</v>
      </c>
      <c r="T15" s="11">
        <v>24</v>
      </c>
    </row>
    <row r="16" spans="1:20" ht="72" x14ac:dyDescent="0.2">
      <c r="A16" s="12" t="s">
        <v>76</v>
      </c>
      <c r="B16" s="12" t="s">
        <v>19</v>
      </c>
      <c r="C16" s="17">
        <v>4</v>
      </c>
      <c r="D16" s="11" t="s">
        <v>84</v>
      </c>
      <c r="E16" s="11" t="s">
        <v>85</v>
      </c>
      <c r="F16" s="10">
        <v>258600</v>
      </c>
      <c r="G16" s="10" t="s">
        <v>79</v>
      </c>
      <c r="H16" s="10" t="s">
        <v>78</v>
      </c>
      <c r="I16" s="10" t="s">
        <v>79</v>
      </c>
      <c r="J16" s="10">
        <v>31380</v>
      </c>
      <c r="K16" s="10">
        <f>+J16+L16</f>
        <v>33576.6</v>
      </c>
      <c r="L16" s="10">
        <f>+J16*0.07</f>
        <v>2196.6000000000004</v>
      </c>
      <c r="M16" s="11" t="s">
        <v>24</v>
      </c>
      <c r="N16" s="11" t="s">
        <v>20</v>
      </c>
      <c r="O16" s="15" t="s">
        <v>77</v>
      </c>
      <c r="P16" s="14">
        <v>45082</v>
      </c>
      <c r="Q16" s="16">
        <v>45161</v>
      </c>
      <c r="R16" s="10" t="s">
        <v>91</v>
      </c>
      <c r="S16" s="11">
        <v>60</v>
      </c>
      <c r="T16" s="11" t="s">
        <v>25</v>
      </c>
    </row>
    <row r="17" spans="1:20" ht="120" x14ac:dyDescent="0.2">
      <c r="A17" s="12" t="s">
        <v>80</v>
      </c>
      <c r="B17" s="12" t="s">
        <v>19</v>
      </c>
      <c r="C17" s="17">
        <v>7</v>
      </c>
      <c r="D17" s="11" t="s">
        <v>61</v>
      </c>
      <c r="E17" s="11" t="s">
        <v>62</v>
      </c>
      <c r="F17" s="10">
        <v>151200</v>
      </c>
      <c r="G17" s="10">
        <v>161784</v>
      </c>
      <c r="H17" s="10"/>
      <c r="I17" s="10"/>
      <c r="J17" s="10">
        <v>58900</v>
      </c>
      <c r="K17" s="10">
        <f>+J17+L17</f>
        <v>63023</v>
      </c>
      <c r="L17" s="10">
        <f>+J17*0.07</f>
        <v>4123</v>
      </c>
      <c r="M17" s="11" t="s">
        <v>24</v>
      </c>
      <c r="N17" s="11" t="s">
        <v>20</v>
      </c>
      <c r="O17" s="15" t="s">
        <v>81</v>
      </c>
      <c r="P17" s="14">
        <v>45089</v>
      </c>
      <c r="Q17" s="16">
        <v>45146</v>
      </c>
      <c r="R17" s="16">
        <v>45147</v>
      </c>
      <c r="S17" s="11">
        <v>5</v>
      </c>
      <c r="T17" s="11" t="s">
        <v>25</v>
      </c>
    </row>
    <row r="18" spans="1:20" ht="72" x14ac:dyDescent="0.2">
      <c r="A18" s="12" t="s">
        <v>83</v>
      </c>
      <c r="B18" s="12" t="s">
        <v>19</v>
      </c>
      <c r="C18" s="17">
        <v>1</v>
      </c>
      <c r="D18" s="11" t="s">
        <v>94</v>
      </c>
      <c r="E18" s="11" t="s">
        <v>95</v>
      </c>
      <c r="F18" s="10">
        <v>188150</v>
      </c>
      <c r="G18" s="10">
        <v>120792.3</v>
      </c>
      <c r="H18" s="10">
        <v>112890</v>
      </c>
      <c r="I18" s="10"/>
      <c r="J18" s="10">
        <v>112500</v>
      </c>
      <c r="K18" s="10">
        <v>120375</v>
      </c>
      <c r="L18" s="10">
        <f>K18-J18</f>
        <v>7875</v>
      </c>
      <c r="M18" s="11" t="s">
        <v>24</v>
      </c>
      <c r="N18" s="11" t="s">
        <v>20</v>
      </c>
      <c r="O18" s="15" t="s">
        <v>82</v>
      </c>
      <c r="P18" s="14">
        <v>45104</v>
      </c>
      <c r="Q18" s="16">
        <v>45239</v>
      </c>
      <c r="R18" s="34">
        <v>45243</v>
      </c>
      <c r="S18" s="11">
        <v>72</v>
      </c>
      <c r="T18" s="11" t="s">
        <v>89</v>
      </c>
    </row>
    <row r="19" spans="1:20" ht="48" x14ac:dyDescent="0.2">
      <c r="A19" s="12" t="s">
        <v>86</v>
      </c>
      <c r="B19" s="12" t="s">
        <v>19</v>
      </c>
      <c r="C19" s="17">
        <v>1</v>
      </c>
      <c r="D19" s="11" t="s">
        <v>96</v>
      </c>
      <c r="E19" s="11" t="s">
        <v>97</v>
      </c>
      <c r="F19" s="10">
        <v>1007904</v>
      </c>
      <c r="G19" s="10">
        <v>898714.4</v>
      </c>
      <c r="H19" s="10">
        <v>839920</v>
      </c>
      <c r="I19" s="10"/>
      <c r="J19" s="10">
        <v>502713.48</v>
      </c>
      <c r="K19" s="10">
        <v>537903.42000000004</v>
      </c>
      <c r="L19" s="10">
        <f>+K19-J19</f>
        <v>35189.940000000061</v>
      </c>
      <c r="M19" s="11" t="s">
        <v>21</v>
      </c>
      <c r="N19" s="11" t="s">
        <v>20</v>
      </c>
      <c r="O19" s="15" t="s">
        <v>87</v>
      </c>
      <c r="P19" s="14">
        <v>45148</v>
      </c>
      <c r="Q19" s="14">
        <v>45261</v>
      </c>
      <c r="R19" s="34">
        <v>45261</v>
      </c>
      <c r="S19" s="11">
        <v>60</v>
      </c>
      <c r="T19" s="11" t="s">
        <v>25</v>
      </c>
    </row>
  </sheetData>
  <mergeCells count="1">
    <mergeCell ref="A2:T2"/>
  </mergeCells>
  <phoneticPr fontId="7" type="noConversion"/>
  <pageMargins left="0.7" right="0.7" top="0.75" bottom="0.75" header="0.3" footer="0.3"/>
  <pageSetup paperSize="9" orientation="portrait" r:id="rId1"/>
  <ignoredErrors>
    <ignoredError sqref="L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E936A655C7054CBB00F2481A451185" ma:contentTypeVersion="0" ma:contentTypeDescription="Crear nuevo documento." ma:contentTypeScope="" ma:versionID="e6d55ca7c6862c3b6c7ab2a9bec61cfc">
  <xsd:schema xmlns:xsd="http://www.w3.org/2001/XMLSchema" xmlns:xs="http://www.w3.org/2001/XMLSchema" xmlns:p="http://schemas.microsoft.com/office/2006/metadata/properties" targetNamespace="http://schemas.microsoft.com/office/2006/metadata/properties" ma:root="true" ma:fieldsID="888669a25a4819ff64d85379b87075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BE2D82-B3D2-4CA9-BA10-90EEC4B841FD}"/>
</file>

<file path=customXml/itemProps2.xml><?xml version="1.0" encoding="utf-8"?>
<ds:datastoreItem xmlns:ds="http://schemas.openxmlformats.org/officeDocument/2006/customXml" ds:itemID="{AFCEBDF2-E59E-424D-83C9-6BC63FB2B7CC}"/>
</file>

<file path=customXml/itemProps3.xml><?xml version="1.0" encoding="utf-8"?>
<ds:datastoreItem xmlns:ds="http://schemas.openxmlformats.org/officeDocument/2006/customXml" ds:itemID="{6EA4A982-B275-45FA-8307-C7D868430C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ITER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2024-06-24T12:31:25Z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0x01010072E936A655C7054CBB00F2481A451185</vt:lpwstr>
  </property>
</Properties>
</file>