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2D955670-3E86-41C3-8A31-8066179FA9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TER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L12" i="1"/>
  <c r="K12" i="1"/>
  <c r="L11" i="1"/>
  <c r="K11" i="1"/>
  <c r="L9" i="1"/>
  <c r="K9" i="1"/>
  <c r="L8" i="1"/>
  <c r="L6" i="1"/>
  <c r="L5" i="1"/>
  <c r="H3" i="1"/>
</calcChain>
</file>

<file path=xl/sharedStrings.xml><?xml version="1.0" encoding="utf-8"?>
<sst xmlns="http://schemas.openxmlformats.org/spreadsheetml/2006/main" count="121" uniqueCount="75">
  <si>
    <t>Nº PROCEDIMIENTO</t>
  </si>
  <si>
    <t>EMPRESA</t>
  </si>
  <si>
    <t>Nº EMPRESAS PRESENTADAS</t>
  </si>
  <si>
    <t>GANADOR</t>
  </si>
  <si>
    <t>NIF</t>
  </si>
  <si>
    <t>VALOR ESTIMADO</t>
  </si>
  <si>
    <t>PRESUPUESTO LICITACION (CON IGIC)</t>
  </si>
  <si>
    <t>PPTO LICITACION (SIN IGIC)= VALOR ESTIMADO</t>
  </si>
  <si>
    <t>PPTO LICITACIÓN CON IGIC X LOTES</t>
  </si>
  <si>
    <t>PRECIO ADJUDICACIÓN (SIN IGIC)</t>
  </si>
  <si>
    <t>PRECIO ADJUDICACIÓN (CON IGIC)</t>
  </si>
  <si>
    <t>IGIC</t>
  </si>
  <si>
    <t>TIPO DE CONTRATO</t>
  </si>
  <si>
    <t>TIPO PROCEDIMIENTO</t>
  </si>
  <si>
    <t>NOMBRE CTO.</t>
  </si>
  <si>
    <t>FECHA ANUNCIO LICITACION</t>
  </si>
  <si>
    <t>FECHA ADJUDICACION</t>
  </si>
  <si>
    <t>FECHA FIRMA</t>
  </si>
  <si>
    <t>PLAZO EJECUCION (meses)</t>
  </si>
  <si>
    <t>PRÓRROGA</t>
  </si>
  <si>
    <t>ITER-2022-01</t>
  </si>
  <si>
    <t>ITER</t>
  </si>
  <si>
    <t>ABIERTO GENÉRICO</t>
  </si>
  <si>
    <t>SUMINISTRO</t>
  </si>
  <si>
    <t>Suministro de los materiales necesarios para la instalación del vallado que delimita la parcela del Parque Eólico Complejo Medioambiental de Arico</t>
  </si>
  <si>
    <t>ITER-2022-02</t>
  </si>
  <si>
    <t>TRAMPA CRIOGÉNICA DE ACERO SINTETIZADO</t>
  </si>
  <si>
    <t>NO HAY</t>
  </si>
  <si>
    <t>ITER-2022-03</t>
  </si>
  <si>
    <t xml:space="preserve">ESPECTÓMETRO DE MASAS PARA EL ANÁLISIS ISOTÓPICO DE GASES NOBLES PESADOS </t>
  </si>
  <si>
    <t>ITER-2022-04</t>
  </si>
  <si>
    <t>2022-31731,30 2023-31731,30</t>
  </si>
  <si>
    <t>2022-33952,49 2023-33952,49</t>
  </si>
  <si>
    <t>SERVICIO DE ANÁLISIS MASIVO DE DATOS GENÓMICOS</t>
  </si>
  <si>
    <t>NEGOCIADO SIN PUBLICIDAD GENÉRICO</t>
  </si>
  <si>
    <t>SERVICIO</t>
  </si>
  <si>
    <t>ITER-2022-05</t>
  </si>
  <si>
    <t>ITER-2022-06</t>
  </si>
  <si>
    <t>ITER-2022-07</t>
  </si>
  <si>
    <t>ITER-2022-08</t>
  </si>
  <si>
    <t>Servicio de operación local y remota y mantenimiento preventivo y correctivo en la Subestación PPEE Granadilla-Abona 66/30/20 kV.</t>
  </si>
  <si>
    <t>Servicios de Dirección Facultativa y Coordinación de Seguridad y Salud para la ejecución del "Proyecto Piloto de I+D de Planta Fotovoltaica conectada a red, con Sistema de Almacenamiento (FOTOBAT 5+5), en el T.M. Arico (isla de Tenerife)”.</t>
  </si>
  <si>
    <t>HELIUM3</t>
  </si>
  <si>
    <t>B88337183</t>
  </si>
  <si>
    <t>NO</t>
  </si>
  <si>
    <t>THERMO FISHER SCIENTIFIC, S.L.U</t>
  </si>
  <si>
    <t>B28954170</t>
  </si>
  <si>
    <t>ITER-2022-04 BIS</t>
  </si>
  <si>
    <t>B86268125</t>
  </si>
  <si>
    <t>ILLUMINA PRODUCTOS DE ESPAÑA, S.L.U</t>
  </si>
  <si>
    <t>SERVICIO DE MANTENIMIENTO Y SOPORTE TÉCNICO DE LA PLATAFORMA DE SECUENCIACIÓN MASIVA DE LIBRERÍA DE ÁCIDOS NUCLEICOS</t>
  </si>
  <si>
    <t>AMPLIACIÓN DEL SISTEMA DE ALMACENAMIENTO DE TEIDE HPC</t>
  </si>
  <si>
    <t>ATOS CONSULTING CANARIAS, S.A.U.</t>
  </si>
  <si>
    <t>A38616579</t>
  </si>
  <si>
    <t>A38797288</t>
  </si>
  <si>
    <t>SI</t>
  </si>
  <si>
    <t>ITER-2022-09</t>
  </si>
  <si>
    <t>Servicio de mantenimiento y soporte técnico de la plataforma de secuenciación masiva de librerías de ácidos nucleicos Illumina-MiSeq.</t>
  </si>
  <si>
    <t>SUMINISTROS SOBRADILLO, S.L.</t>
  </si>
  <si>
    <t>B76515832</t>
  </si>
  <si>
    <t>ITER-OPAS-2022-01</t>
  </si>
  <si>
    <t>Adquisición de una bolsa de suelo en el marco del proyecto HIBRIRED</t>
  </si>
  <si>
    <t>PRIVADO PATRIMONIAL</t>
  </si>
  <si>
    <t>DESIERTO 14/02/2023</t>
  </si>
  <si>
    <t>DESISTIDO 10/10/2022</t>
  </si>
  <si>
    <t>DESIERTO 14/06/2022</t>
  </si>
  <si>
    <t>DESIERTO 16/11/2022</t>
  </si>
  <si>
    <t>63.462,60       2022-31731,30 2023-31731,30</t>
  </si>
  <si>
    <t>67.904,98   2022-33952,49 2023-33952,49</t>
  </si>
  <si>
    <t>63.642,60    2022-31731,30 2023-31731,30</t>
  </si>
  <si>
    <t>67.904,98     2022-33952,49 2023-33952,49</t>
  </si>
  <si>
    <t>2022-100.000,00                       2023-100.000,00 2024-100.000,00 2025-100.000,00 2026-100.000,00</t>
  </si>
  <si>
    <t>2022-32.100,00 2023-32.100,00 2024-32.100,00 2025-32.100,00 2025-32.100,00</t>
  </si>
  <si>
    <t>PROMYCONSFOT CANARIA, S.L.U.</t>
  </si>
  <si>
    <t>B76502541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</si>
</sst>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22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0" borderId="8" xfId="0" applyFont="1" applyBorder="1"/>
    <xf numFmtId="4" fontId="3" fillId="5" borderId="8" xfId="0" applyNumberFormat="1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4" fontId="3" fillId="5" borderId="7" xfId="0" applyNumberFormat="1" applyFont="1" applyFill="1" applyBorder="1" applyAlignment="1">
      <alignment horizontal="center" vertical="center" wrapText="1"/>
    </xf>
    <xf numFmtId="14" fontId="3" fillId="5" borderId="8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2" fillId="0" borderId="8" xfId="0" applyFont="1" applyBorder="1" applyAlignment="1">
      <alignment horizontal="justify" vertical="center"/>
    </xf>
    <xf numFmtId="14" fontId="3" fillId="0" borderId="8" xfId="0" applyNumberFormat="1" applyFont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3" fillId="6" borderId="8" xfId="0" applyFont="1" applyFill="1" applyBorder="1"/>
    <xf numFmtId="0" fontId="3" fillId="6" borderId="8" xfId="0" applyFont="1" applyFill="1" applyBorder="1" applyAlignment="1">
      <alignment horizontal="center" vertical="center" wrapText="1"/>
    </xf>
    <xf numFmtId="0" fontId="9" fillId="6" borderId="8" xfId="0" applyFont="1" applyFill="1" applyBorder="1"/>
    <xf numFmtId="14" fontId="8" fillId="6" borderId="8" xfId="0" applyNumberFormat="1" applyFont="1" applyFill="1" applyBorder="1" applyAlignment="1">
      <alignment horizontal="center" vertical="center" wrapText="1"/>
    </xf>
    <xf numFmtId="4" fontId="8" fillId="6" borderId="8" xfId="0" applyNumberFormat="1" applyFont="1" applyFill="1" applyBorder="1" applyAlignment="1">
      <alignment horizontal="center" vertical="center" wrapText="1"/>
    </xf>
    <xf numFmtId="164" fontId="8" fillId="6" borderId="8" xfId="1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4" fontId="8" fillId="5" borderId="8" xfId="0" applyNumberFormat="1" applyFont="1" applyFill="1" applyBorder="1" applyAlignment="1">
      <alignment horizontal="center" vertical="center" wrapText="1"/>
    </xf>
    <xf numFmtId="14" fontId="8" fillId="0" borderId="8" xfId="0" applyNumberFormat="1" applyFont="1" applyBorder="1" applyAlignment="1">
      <alignment horizontal="center" vertical="center" wrapText="1"/>
    </xf>
    <xf numFmtId="14" fontId="8" fillId="6" borderId="8" xfId="0" applyNumberFormat="1" applyFont="1" applyFill="1" applyBorder="1" applyAlignment="1">
      <alignment horizontal="center" vertical="center"/>
    </xf>
    <xf numFmtId="4" fontId="8" fillId="5" borderId="8" xfId="0" applyNumberFormat="1" applyFont="1" applyFill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/>
    <xf numFmtId="0" fontId="8" fillId="6" borderId="8" xfId="0" applyFont="1" applyFill="1" applyBorder="1"/>
    <xf numFmtId="0" fontId="10" fillId="6" borderId="8" xfId="0" applyFont="1" applyFill="1" applyBorder="1" applyAlignment="1">
      <alignment horizontal="justify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10" workbookViewId="0">
      <selection activeCell="Q19" sqref="Q19"/>
    </sheetView>
  </sheetViews>
  <sheetFormatPr baseColWidth="10" defaultColWidth="9.140625" defaultRowHeight="11.25" x14ac:dyDescent="0.2"/>
  <cols>
    <col min="1" max="1" width="16.7109375" style="1" customWidth="1"/>
    <col min="2" max="2" width="9.140625" style="1"/>
    <col min="3" max="3" width="10.42578125" style="1" customWidth="1"/>
    <col min="4" max="4" width="33" style="1" customWidth="1"/>
    <col min="5" max="5" width="9.140625" style="1"/>
    <col min="6" max="6" width="12.85546875" style="1" customWidth="1"/>
    <col min="7" max="7" width="12.5703125" style="1" customWidth="1"/>
    <col min="8" max="8" width="12" style="1" customWidth="1"/>
    <col min="9" max="9" width="12.42578125" style="1" customWidth="1"/>
    <col min="10" max="10" width="11.5703125" style="1" customWidth="1"/>
    <col min="11" max="11" width="12.140625" style="1" customWidth="1"/>
    <col min="12" max="12" width="9.140625" style="1"/>
    <col min="13" max="13" width="11" style="1" customWidth="1"/>
    <col min="14" max="14" width="11.140625" style="1" customWidth="1"/>
    <col min="15" max="15" width="23.28515625" style="1" customWidth="1"/>
    <col min="16" max="16" width="11.28515625" style="1" bestFit="1" customWidth="1"/>
    <col min="17" max="18" width="9.140625" style="1"/>
    <col min="19" max="19" width="9.28515625" style="1" bestFit="1" customWidth="1"/>
    <col min="20" max="16384" width="9.140625" style="1"/>
  </cols>
  <sheetData>
    <row r="1" spans="1:20" ht="56.25" x14ac:dyDescent="0.2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5" t="s">
        <v>15</v>
      </c>
      <c r="Q1" s="6" t="s">
        <v>16</v>
      </c>
      <c r="R1" s="6" t="s">
        <v>17</v>
      </c>
      <c r="S1" s="7" t="s">
        <v>18</v>
      </c>
      <c r="T1" s="8" t="s">
        <v>19</v>
      </c>
    </row>
    <row r="2" spans="1:20" ht="27.75" x14ac:dyDescent="0.2">
      <c r="A2" s="40">
        <v>2022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2"/>
    </row>
    <row r="3" spans="1:20" ht="36" x14ac:dyDescent="0.2">
      <c r="A3" s="20" t="s">
        <v>60</v>
      </c>
      <c r="B3" s="20" t="s">
        <v>21</v>
      </c>
      <c r="C3" s="20" t="s">
        <v>63</v>
      </c>
      <c r="D3" s="22"/>
      <c r="E3" s="22"/>
      <c r="F3" s="26">
        <v>1877934.27</v>
      </c>
      <c r="G3" s="26">
        <v>2000000</v>
      </c>
      <c r="H3" s="26">
        <f>+G3-F3</f>
        <v>122065.72999999998</v>
      </c>
      <c r="I3" s="38"/>
      <c r="J3" s="38"/>
      <c r="K3" s="38"/>
      <c r="L3" s="38"/>
      <c r="M3" s="28" t="s">
        <v>62</v>
      </c>
      <c r="N3" s="28" t="s">
        <v>22</v>
      </c>
      <c r="O3" s="39" t="s">
        <v>61</v>
      </c>
      <c r="P3" s="25">
        <v>44899</v>
      </c>
      <c r="Q3" s="25">
        <v>44971</v>
      </c>
      <c r="R3" s="38"/>
      <c r="S3" s="28">
        <v>0.15</v>
      </c>
      <c r="T3" s="25" t="s">
        <v>44</v>
      </c>
    </row>
    <row r="4" spans="1:20" ht="68.25" customHeight="1" x14ac:dyDescent="0.2">
      <c r="A4" s="20" t="s">
        <v>20</v>
      </c>
      <c r="B4" s="20" t="s">
        <v>21</v>
      </c>
      <c r="C4" s="20" t="s">
        <v>64</v>
      </c>
      <c r="D4" s="20"/>
      <c r="E4" s="21"/>
      <c r="F4" s="26">
        <v>48000</v>
      </c>
      <c r="G4" s="26">
        <v>48000</v>
      </c>
      <c r="H4" s="26">
        <v>42800</v>
      </c>
      <c r="I4" s="26"/>
      <c r="J4" s="27"/>
      <c r="K4" s="26"/>
      <c r="L4" s="26"/>
      <c r="M4" s="28" t="s">
        <v>23</v>
      </c>
      <c r="N4" s="28" t="s">
        <v>34</v>
      </c>
      <c r="O4" s="28" t="s">
        <v>24</v>
      </c>
      <c r="P4" s="25" t="s">
        <v>27</v>
      </c>
      <c r="Q4" s="25">
        <v>44844</v>
      </c>
      <c r="R4" s="25"/>
      <c r="S4" s="28">
        <v>1</v>
      </c>
      <c r="T4" s="28"/>
    </row>
    <row r="5" spans="1:20" ht="22.5" x14ac:dyDescent="0.2">
      <c r="A5" s="12" t="s">
        <v>25</v>
      </c>
      <c r="B5" s="12" t="s">
        <v>21</v>
      </c>
      <c r="C5" s="16">
        <v>1</v>
      </c>
      <c r="D5" s="16" t="s">
        <v>42</v>
      </c>
      <c r="E5" s="9" t="s">
        <v>43</v>
      </c>
      <c r="F5" s="35">
        <v>52609.4</v>
      </c>
      <c r="G5" s="35">
        <v>56292.06</v>
      </c>
      <c r="H5" s="35">
        <v>52609.4</v>
      </c>
      <c r="I5" s="35"/>
      <c r="J5" s="35">
        <v>52609.4</v>
      </c>
      <c r="K5" s="35">
        <v>56292.06</v>
      </c>
      <c r="L5" s="35">
        <f>+K5-J5</f>
        <v>3682.6599999999962</v>
      </c>
      <c r="M5" s="19" t="s">
        <v>23</v>
      </c>
      <c r="N5" s="19" t="s">
        <v>22</v>
      </c>
      <c r="O5" s="19" t="s">
        <v>26</v>
      </c>
      <c r="P5" s="32">
        <v>44650</v>
      </c>
      <c r="Q5" s="32">
        <v>44762</v>
      </c>
      <c r="R5" s="32">
        <v>44769</v>
      </c>
      <c r="S5" s="19">
        <v>6</v>
      </c>
      <c r="T5" s="32" t="s">
        <v>44</v>
      </c>
    </row>
    <row r="6" spans="1:20" ht="45" x14ac:dyDescent="0.2">
      <c r="A6" s="29" t="s">
        <v>28</v>
      </c>
      <c r="B6" s="29" t="s">
        <v>21</v>
      </c>
      <c r="C6" s="30">
        <v>1</v>
      </c>
      <c r="D6" s="31" t="s">
        <v>45</v>
      </c>
      <c r="E6" s="31" t="s">
        <v>46</v>
      </c>
      <c r="F6" s="36">
        <v>1158795</v>
      </c>
      <c r="G6" s="36">
        <v>1239910.6499999999</v>
      </c>
      <c r="H6" s="36">
        <v>1158795</v>
      </c>
      <c r="I6" s="37"/>
      <c r="J6" s="36">
        <v>1158795</v>
      </c>
      <c r="K6" s="36">
        <v>1239910.6499999999</v>
      </c>
      <c r="L6" s="36">
        <f>+K6-J6</f>
        <v>81115.649999999907</v>
      </c>
      <c r="M6" s="30" t="s">
        <v>23</v>
      </c>
      <c r="N6" s="30" t="s">
        <v>34</v>
      </c>
      <c r="O6" s="30" t="s">
        <v>29</v>
      </c>
      <c r="P6" s="33" t="s">
        <v>27</v>
      </c>
      <c r="Q6" s="33">
        <v>44785</v>
      </c>
      <c r="R6" s="33">
        <v>44790</v>
      </c>
      <c r="S6" s="30">
        <v>6</v>
      </c>
      <c r="T6" s="33" t="s">
        <v>44</v>
      </c>
    </row>
    <row r="7" spans="1:20" ht="45" x14ac:dyDescent="0.2">
      <c r="A7" s="20" t="s">
        <v>30</v>
      </c>
      <c r="B7" s="20" t="s">
        <v>21</v>
      </c>
      <c r="C7" s="20" t="s">
        <v>65</v>
      </c>
      <c r="D7" s="24"/>
      <c r="E7" s="24"/>
      <c r="F7" s="26" t="s">
        <v>31</v>
      </c>
      <c r="G7" s="26" t="s">
        <v>32</v>
      </c>
      <c r="H7" s="26" t="s">
        <v>31</v>
      </c>
      <c r="I7" s="26" t="s">
        <v>32</v>
      </c>
      <c r="J7" s="38"/>
      <c r="K7" s="38"/>
      <c r="L7" s="38"/>
      <c r="M7" s="28" t="s">
        <v>35</v>
      </c>
      <c r="N7" s="28" t="s">
        <v>34</v>
      </c>
      <c r="O7" s="28" t="s">
        <v>33</v>
      </c>
      <c r="P7" s="25" t="s">
        <v>27</v>
      </c>
      <c r="Q7" s="25">
        <v>44726</v>
      </c>
      <c r="R7" s="25"/>
      <c r="S7" s="28">
        <v>24</v>
      </c>
      <c r="T7" s="25"/>
    </row>
    <row r="8" spans="1:20" ht="67.5" x14ac:dyDescent="0.2">
      <c r="A8" s="12" t="s">
        <v>47</v>
      </c>
      <c r="B8" s="12" t="s">
        <v>21</v>
      </c>
      <c r="C8" s="19">
        <v>1</v>
      </c>
      <c r="D8" s="11" t="s">
        <v>49</v>
      </c>
      <c r="E8" s="11" t="s">
        <v>48</v>
      </c>
      <c r="F8" s="35" t="s">
        <v>67</v>
      </c>
      <c r="G8" s="35" t="s">
        <v>68</v>
      </c>
      <c r="H8" s="35" t="s">
        <v>69</v>
      </c>
      <c r="I8" s="35" t="s">
        <v>70</v>
      </c>
      <c r="J8" s="35" t="s">
        <v>69</v>
      </c>
      <c r="K8" s="35" t="s">
        <v>68</v>
      </c>
      <c r="L8" s="35">
        <f>67904.98-63642.6</f>
        <v>4262.3799999999974</v>
      </c>
      <c r="M8" s="19" t="s">
        <v>35</v>
      </c>
      <c r="N8" s="19" t="s">
        <v>34</v>
      </c>
      <c r="O8" s="19" t="s">
        <v>50</v>
      </c>
      <c r="P8" s="32" t="s">
        <v>27</v>
      </c>
      <c r="Q8" s="32">
        <v>44785</v>
      </c>
      <c r="R8" s="32">
        <v>44796</v>
      </c>
      <c r="S8" s="19">
        <v>24</v>
      </c>
      <c r="T8" s="32" t="s">
        <v>44</v>
      </c>
    </row>
    <row r="9" spans="1:20" ht="33.75" x14ac:dyDescent="0.2">
      <c r="A9" s="12" t="s">
        <v>36</v>
      </c>
      <c r="B9" s="12" t="s">
        <v>21</v>
      </c>
      <c r="C9" s="19">
        <v>1</v>
      </c>
      <c r="D9" s="11" t="s">
        <v>52</v>
      </c>
      <c r="E9" s="11" t="s">
        <v>53</v>
      </c>
      <c r="F9" s="35">
        <v>380000</v>
      </c>
      <c r="G9" s="35">
        <v>406600</v>
      </c>
      <c r="H9" s="35">
        <v>380000</v>
      </c>
      <c r="I9" s="35"/>
      <c r="J9" s="35">
        <v>379973</v>
      </c>
      <c r="K9" s="35">
        <f>+J9+L9</f>
        <v>406571.11</v>
      </c>
      <c r="L9" s="35">
        <f>+J9*0.07</f>
        <v>26598.110000000004</v>
      </c>
      <c r="M9" s="19" t="s">
        <v>23</v>
      </c>
      <c r="N9" s="19" t="s">
        <v>22</v>
      </c>
      <c r="O9" s="19" t="s">
        <v>51</v>
      </c>
      <c r="P9" s="32">
        <v>44825</v>
      </c>
      <c r="Q9" s="32">
        <v>44895</v>
      </c>
      <c r="R9" s="32">
        <v>44895</v>
      </c>
      <c r="S9" s="19">
        <v>3</v>
      </c>
      <c r="T9" s="32" t="s">
        <v>55</v>
      </c>
    </row>
    <row r="10" spans="1:20" ht="56.25" x14ac:dyDescent="0.2">
      <c r="A10" s="20" t="s">
        <v>37</v>
      </c>
      <c r="B10" s="20" t="s">
        <v>21</v>
      </c>
      <c r="C10" s="20" t="s">
        <v>66</v>
      </c>
      <c r="D10" s="23"/>
      <c r="E10" s="23" t="s">
        <v>54</v>
      </c>
      <c r="F10" s="26" t="s">
        <v>71</v>
      </c>
      <c r="G10" s="26" t="s">
        <v>72</v>
      </c>
      <c r="H10" s="38"/>
      <c r="I10" s="38"/>
      <c r="J10" s="38"/>
      <c r="K10" s="38"/>
      <c r="L10" s="38"/>
      <c r="M10" s="28" t="s">
        <v>35</v>
      </c>
      <c r="N10" s="28" t="s">
        <v>34</v>
      </c>
      <c r="O10" s="28" t="s">
        <v>40</v>
      </c>
      <c r="P10" s="25" t="s">
        <v>27</v>
      </c>
      <c r="Q10" s="34">
        <v>44881</v>
      </c>
      <c r="R10" s="38"/>
      <c r="S10" s="28">
        <v>12</v>
      </c>
      <c r="T10" s="25" t="s">
        <v>44</v>
      </c>
    </row>
    <row r="11" spans="1:20" ht="67.5" x14ac:dyDescent="0.2">
      <c r="A11" s="12" t="s">
        <v>38</v>
      </c>
      <c r="B11" s="12" t="s">
        <v>21</v>
      </c>
      <c r="C11" s="19">
        <v>2</v>
      </c>
      <c r="D11" s="11" t="s">
        <v>58</v>
      </c>
      <c r="E11" s="13" t="s">
        <v>59</v>
      </c>
      <c r="F11" s="10">
        <v>48000</v>
      </c>
      <c r="G11" s="10">
        <v>42800</v>
      </c>
      <c r="H11" s="10">
        <v>42800</v>
      </c>
      <c r="I11" s="9"/>
      <c r="J11" s="10">
        <v>28517.21</v>
      </c>
      <c r="K11" s="10">
        <f>+J11+L11</f>
        <v>30513.414699999998</v>
      </c>
      <c r="L11" s="10">
        <f>+J11*7/100</f>
        <v>1996.2047</v>
      </c>
      <c r="M11" s="11" t="s">
        <v>23</v>
      </c>
      <c r="N11" s="11" t="s">
        <v>22</v>
      </c>
      <c r="O11" s="11" t="s">
        <v>24</v>
      </c>
      <c r="P11" s="15">
        <v>44893</v>
      </c>
      <c r="Q11" s="18">
        <v>44991</v>
      </c>
      <c r="R11" s="18">
        <v>45000</v>
      </c>
      <c r="S11" s="11">
        <v>1</v>
      </c>
      <c r="T11" s="15" t="s">
        <v>55</v>
      </c>
    </row>
    <row r="12" spans="1:20" ht="120" x14ac:dyDescent="0.2">
      <c r="A12" s="12" t="s">
        <v>39</v>
      </c>
      <c r="B12" s="12" t="s">
        <v>21</v>
      </c>
      <c r="C12" s="19">
        <v>2</v>
      </c>
      <c r="D12" s="11" t="s">
        <v>73</v>
      </c>
      <c r="E12" s="11" t="s">
        <v>74</v>
      </c>
      <c r="F12" s="10">
        <v>130000</v>
      </c>
      <c r="G12" s="10">
        <v>139100</v>
      </c>
      <c r="H12" s="10">
        <v>130000</v>
      </c>
      <c r="I12" s="9"/>
      <c r="J12" s="10">
        <v>51890</v>
      </c>
      <c r="K12" s="10">
        <f>+J12+L12</f>
        <v>55522.3</v>
      </c>
      <c r="L12" s="10">
        <f>+J12*7/100</f>
        <v>3632.3</v>
      </c>
      <c r="M12" s="11" t="s">
        <v>35</v>
      </c>
      <c r="N12" s="11" t="s">
        <v>22</v>
      </c>
      <c r="O12" s="17" t="s">
        <v>41</v>
      </c>
      <c r="P12" s="14">
        <v>44915</v>
      </c>
      <c r="Q12" s="18">
        <v>45114</v>
      </c>
      <c r="R12" s="18">
        <v>45114</v>
      </c>
      <c r="S12" s="11">
        <v>12</v>
      </c>
      <c r="T12" s="15" t="s">
        <v>44</v>
      </c>
    </row>
    <row r="13" spans="1:20" ht="72" x14ac:dyDescent="0.2">
      <c r="A13" s="12" t="s">
        <v>56</v>
      </c>
      <c r="B13" s="12" t="s">
        <v>21</v>
      </c>
      <c r="C13" s="19">
        <v>1</v>
      </c>
      <c r="D13" s="11" t="s">
        <v>49</v>
      </c>
      <c r="E13" s="11" t="s">
        <v>48</v>
      </c>
      <c r="F13" s="10">
        <v>24772.240000000002</v>
      </c>
      <c r="G13" s="10">
        <v>26452.799999999999</v>
      </c>
      <c r="H13" s="10">
        <v>24772.240000000002</v>
      </c>
      <c r="I13" s="9"/>
      <c r="J13" s="10">
        <v>24772.240000000002</v>
      </c>
      <c r="K13" s="10">
        <v>26452.799999999999</v>
      </c>
      <c r="L13" s="10">
        <f>+K13-J13</f>
        <v>1680.5599999999977</v>
      </c>
      <c r="M13" s="11" t="s">
        <v>35</v>
      </c>
      <c r="N13" s="11" t="s">
        <v>34</v>
      </c>
      <c r="O13" s="17" t="s">
        <v>57</v>
      </c>
      <c r="P13" s="15" t="s">
        <v>27</v>
      </c>
      <c r="Q13" s="18">
        <v>44960</v>
      </c>
      <c r="R13" s="18">
        <v>44967</v>
      </c>
      <c r="S13" s="11">
        <v>24</v>
      </c>
      <c r="T13" s="15" t="s">
        <v>44</v>
      </c>
    </row>
  </sheetData>
  <mergeCells count="1">
    <mergeCell ref="A2:T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E936A655C7054CBB00F2481A451185" ma:contentTypeVersion="4" ma:contentTypeDescription="Crear nuevo documento." ma:contentTypeScope="" ma:versionID="5d72aade44a413fa2718a0058f081809">
  <xsd:schema xmlns:xsd="http://www.w3.org/2001/XMLSchema" xmlns:xs="http://www.w3.org/2001/XMLSchema" xmlns:p="http://schemas.microsoft.com/office/2006/metadata/properties" xmlns:ns2="4b54c06c-8b30-47db-83e9-5a2e32140715" targetNamespace="http://schemas.microsoft.com/office/2006/metadata/properties" ma:root="true" ma:fieldsID="51943c9302153aba909cd053826c1e65" ns2:_="">
    <xsd:import namespace="4b54c06c-8b30-47db-83e9-5a2e321407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54c06c-8b30-47db-83e9-5a2e321407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AC395D-9B70-4C6F-884C-C14B75822B22}"/>
</file>

<file path=customXml/itemProps2.xml><?xml version="1.0" encoding="utf-8"?>
<ds:datastoreItem xmlns:ds="http://schemas.openxmlformats.org/officeDocument/2006/customXml" ds:itemID="{82914A63-4BDC-4367-AF9F-42BDA766720D}"/>
</file>

<file path=customXml/itemProps3.xml><?xml version="1.0" encoding="utf-8"?>
<ds:datastoreItem xmlns:ds="http://schemas.openxmlformats.org/officeDocument/2006/customXml" ds:itemID="{5559E6C4-9FF8-4F7A-90C6-098EF5CCA1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ITER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2023-09-19T12:32:05Z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0x01010072E936A655C7054CBB00F2481A451185</vt:lpwstr>
  </property>
</Properties>
</file>