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ABR-MAY-JUN 2022" sheetId="1" r:id="rId1"/>
    <sheet name="I+D" sheetId="2" r:id="rId2"/>
  </sheets>
  <calcPr calcId="145621"/>
</workbook>
</file>

<file path=xl/calcChain.xml><?xml version="1.0" encoding="utf-8"?>
<calcChain xmlns="http://schemas.openxmlformats.org/spreadsheetml/2006/main">
  <c r="L2" i="2" l="1"/>
  <c r="T6" i="1" l="1"/>
  <c r="T2" i="1"/>
  <c r="J6" i="1"/>
  <c r="L6" i="1"/>
  <c r="J2" i="1"/>
  <c r="L2" i="1"/>
  <c r="L105" i="1"/>
  <c r="L104" i="1"/>
  <c r="L103" i="1"/>
  <c r="L102" i="1"/>
  <c r="L101" i="1"/>
  <c r="L100" i="1"/>
  <c r="L99" i="1"/>
  <c r="L98" i="1"/>
  <c r="L97" i="1"/>
  <c r="L96" i="1"/>
  <c r="L95" i="1"/>
  <c r="L94" i="1"/>
  <c r="L93" i="1"/>
  <c r="L92" i="1"/>
  <c r="L91" i="1"/>
  <c r="L90" i="1"/>
  <c r="L89" i="1"/>
  <c r="L88" i="1"/>
  <c r="L87" i="1"/>
  <c r="L86" i="1"/>
  <c r="L85" i="1"/>
  <c r="L84" i="1"/>
  <c r="L83" i="1"/>
  <c r="L82" i="1"/>
  <c r="L81" i="1"/>
  <c r="L79" i="1"/>
  <c r="L77" i="1"/>
  <c r="L76" i="1"/>
  <c r="L75" i="1"/>
  <c r="L74" i="1"/>
  <c r="L73" i="1"/>
  <c r="L72" i="1"/>
  <c r="L70" i="1"/>
  <c r="L68" i="1"/>
  <c r="L67" i="1"/>
  <c r="L66" i="1"/>
  <c r="L65" i="1"/>
  <c r="L64" i="1"/>
  <c r="L63" i="1"/>
  <c r="L62" i="1"/>
  <c r="L61" i="1"/>
  <c r="L60" i="1"/>
  <c r="L59" i="1"/>
  <c r="L58" i="1"/>
  <c r="L57" i="1"/>
  <c r="L56" i="1"/>
  <c r="L54" i="1"/>
  <c r="L53" i="1"/>
  <c r="L52" i="1"/>
  <c r="L51" i="1"/>
  <c r="L50" i="1"/>
  <c r="L49" i="1"/>
  <c r="L48" i="1"/>
  <c r="L47" i="1"/>
  <c r="L46" i="1"/>
  <c r="L45" i="1"/>
  <c r="L44" i="1"/>
  <c r="L43" i="1"/>
  <c r="L42" i="1"/>
  <c r="L41" i="1"/>
  <c r="L40" i="1"/>
  <c r="L39" i="1"/>
  <c r="L38" i="1"/>
  <c r="L37" i="1"/>
  <c r="L36" i="1"/>
  <c r="L35" i="1"/>
  <c r="L33" i="1"/>
  <c r="L32" i="1"/>
  <c r="L31" i="1"/>
  <c r="L30" i="1"/>
  <c r="L29" i="1"/>
  <c r="U28" i="1"/>
  <c r="K28" i="1"/>
  <c r="L27" i="1"/>
  <c r="L26" i="1"/>
  <c r="L25" i="1"/>
  <c r="L24" i="1"/>
  <c r="L23" i="1"/>
  <c r="L22" i="1"/>
  <c r="L21" i="1"/>
  <c r="L20" i="1"/>
  <c r="L19" i="1"/>
  <c r="L17" i="1"/>
  <c r="L16" i="1"/>
  <c r="L15" i="1"/>
  <c r="L14" i="1"/>
  <c r="L13" i="1"/>
  <c r="L12" i="1"/>
  <c r="L11" i="1"/>
  <c r="L10" i="1"/>
  <c r="L9" i="1"/>
  <c r="L8" i="1"/>
  <c r="L7" i="1"/>
  <c r="L5" i="1"/>
</calcChain>
</file>

<file path=xl/sharedStrings.xml><?xml version="1.0" encoding="utf-8"?>
<sst xmlns="http://schemas.openxmlformats.org/spreadsheetml/2006/main" count="1392" uniqueCount="483">
  <si>
    <t>Nº EXPEDIENTE</t>
  </si>
  <si>
    <t>ÓRGANO DE CONTRATACIÓN</t>
  </si>
  <si>
    <t>CONTRATO SARA/UMBRAL</t>
  </si>
  <si>
    <t xml:space="preserve">DIRECTIVA DE APLICACIÓN </t>
  </si>
  <si>
    <t>MARCO LEGAL NACIONAL</t>
  </si>
  <si>
    <t>OBJETO DEL CONTRATO</t>
  </si>
  <si>
    <t>CPV</t>
  </si>
  <si>
    <t>TIPO DE CONTRATO</t>
  </si>
  <si>
    <t>SISTEMA DE CONTRATACIÓN</t>
  </si>
  <si>
    <t>PRECIO CON IMPUESTOS</t>
  </si>
  <si>
    <t>PRECIO SIN IMPUESTOS</t>
  </si>
  <si>
    <t>IMPUESTOS</t>
  </si>
  <si>
    <t>LUGAR DE EJECUCIÓN</t>
  </si>
  <si>
    <t>CÓDIGO NUT</t>
  </si>
  <si>
    <t>PLAZO DE EJECUCIÓN</t>
  </si>
  <si>
    <t>Nº DE OFERTAS RECIBIDAS</t>
  </si>
  <si>
    <t>FECHA APROBACIÓN DEL GASTO</t>
  </si>
  <si>
    <t>NOMBRE ADJUDICATARIO</t>
  </si>
  <si>
    <t>CIF ADJUDICATARIO</t>
  </si>
  <si>
    <t>PRECIO SELECCIONADO CON IMPUESTOS</t>
  </si>
  <si>
    <t>PRECIO SELECCIONADO SIN IMPUESTOS</t>
  </si>
  <si>
    <t>ITER-ADM-2022-02</t>
  </si>
  <si>
    <t>ITER</t>
  </si>
  <si>
    <t>FALSE</t>
  </si>
  <si>
    <t>2014/24/EU</t>
  </si>
  <si>
    <t>Ley 9/2017</t>
  </si>
  <si>
    <t>Suministro de bocadillos preparados para el desayuno del personal del ITER</t>
  </si>
  <si>
    <t>15811511-1 Bocadillos y emparedados preparados</t>
  </si>
  <si>
    <t>SUMINISTRO</t>
  </si>
  <si>
    <t>NO APLICA</t>
  </si>
  <si>
    <t>ESPAÑA</t>
  </si>
  <si>
    <t>ES</t>
  </si>
  <si>
    <t>Mª TERESA CONTRERAS RGUEZ (BAR LA PANITA)</t>
  </si>
  <si>
    <t>79073949H</t>
  </si>
  <si>
    <t>ITER-ADM-2022-03</t>
  </si>
  <si>
    <t>Servicio de publicación en prensa de las bases de selección de personal para el Departamento de Recursos Humanos del ITER</t>
  </si>
  <si>
    <t>22120000-7 Publicaciones 22212000-9 Publicaciones periódicas</t>
  </si>
  <si>
    <t>SERVICIO</t>
  </si>
  <si>
    <t xml:space="preserve">Canaria de Avisos S.A. (CANAVISA S.A.)
</t>
  </si>
  <si>
    <t>A38011623</t>
  </si>
  <si>
    <t>ITER-ADM-2022-04</t>
  </si>
  <si>
    <t>Editorial Leoncio Rodriguez S.A.</t>
  </si>
  <si>
    <t>A38017844</t>
  </si>
  <si>
    <t>ITER-ADM-2022-05</t>
  </si>
  <si>
    <t>Servicio de publicación de convocatoria de selección de personal para el Departamento de Recursos Humanos en el portal web Infojobs.</t>
  </si>
  <si>
    <t>79341000-6 Servicios de publicidad</t>
  </si>
  <si>
    <t>ADEVINTA SPAIN S.L.U</t>
  </si>
  <si>
    <t>B83411652</t>
  </si>
  <si>
    <t>ITER-ADM-2022-06</t>
  </si>
  <si>
    <t>Suministro de bocadillos preparados para el desayuno del personal del ITER.</t>
  </si>
  <si>
    <t>RESTAURANTE CASINO DE LA LAGUNA, S.L.</t>
  </si>
  <si>
    <t>B09646324</t>
  </si>
  <si>
    <t>ITER-ADM-2022-07</t>
  </si>
  <si>
    <t>Suministro de material de oficina.</t>
  </si>
  <si>
    <t>30197000-6 Material de oficina de pequeña envergadura</t>
  </si>
  <si>
    <t>DISTRIBUCIONES DE PAPELERÍA ELNUBA, S.L.</t>
  </si>
  <si>
    <t>B76593185</t>
  </si>
  <si>
    <t>ITER-ADM-2022-08</t>
  </si>
  <si>
    <t>Servicio de presentación de declaraciones y archivos  fiscales de ITER.</t>
  </si>
  <si>
    <t>79222000-6 Servicios de preparación de declaraciones de impuestos</t>
  </si>
  <si>
    <t>GESTORIA RAMOS, S.L.</t>
  </si>
  <si>
    <t>B38843181</t>
  </si>
  <si>
    <t>ITER-DIF-2022-02</t>
  </si>
  <si>
    <t xml:space="preserve">Servicio de redacción de proyecto técnico, visado y dirección de obra de la renovación y legalización del Paseo de las Energías Renovables en las instalaciones del ITER. </t>
  </si>
  <si>
    <t>71248000-8 Supervisión del proyecto y documentación 79421100-2 Servicios de supervisión de proyectos que no sean los de construcción 71242000-6 Elaboración de proyectos y diseños, presupuestos 79421200-3 Servicios de concepción de proyectos que no sean los de construcción</t>
  </si>
  <si>
    <t>SERVICIOS</t>
  </si>
  <si>
    <t>IMPALA PROJECTS, S.L.</t>
  </si>
  <si>
    <t>B76742451</t>
  </si>
  <si>
    <t>ITER-DIF-2022-03</t>
  </si>
  <si>
    <t xml:space="preserve">Suministro de zapata rápida para la rótula del trípode Compact Action de la marca Manfrotto para la cámara de fotos réflex del ITER. Se trata de la pieza necesaria para poder fijar la cámara de fotos al trípode. </t>
  </si>
  <si>
    <t>38651200-5 Cuerpos de cámaras fotográficas</t>
  </si>
  <si>
    <t>PC COMPONENTES Y MULTIMEDIA, S.L.</t>
  </si>
  <si>
    <t>B73347494</t>
  </si>
  <si>
    <t>ITER-EOL-2022-09</t>
  </si>
  <si>
    <t>Suministro del material eléctrico necesario en la adecuación de Areté y La Roca</t>
  </si>
  <si>
    <t>31700000 - Material electrónico, electromecánico y electrotécnico</t>
  </si>
  <si>
    <t>COMERCIAL ELECTRICA CANARIAS, SA (COELCA)</t>
  </si>
  <si>
    <t>A38024907</t>
  </si>
  <si>
    <t>ITER-EOL-2022-10</t>
  </si>
  <si>
    <t>Renovación de la suscripción anual del software AutoCAD LT</t>
  </si>
  <si>
    <t>48321000-4 Paquetes de software de diseño asistido por ordenador 79980000-7 Servicios de suscripción</t>
  </si>
  <si>
    <t>REINO UNIDO</t>
  </si>
  <si>
    <t>GB</t>
  </si>
  <si>
    <t>AUTDESK DIRECT LIMITED</t>
  </si>
  <si>
    <t>GB201750846</t>
  </si>
  <si>
    <t>ITER-EOL-2022-11</t>
  </si>
  <si>
    <t>Servicio de revisión y firma del proyecto de adecuación de los parques eólicos antiguos de ITER</t>
  </si>
  <si>
    <t>71248000-8 Supervisión del proyecto y documentación 79421100-2 Servicios de supervisión de proyectos que no sean los de construcción</t>
  </si>
  <si>
    <t>INGENIERÍA, PROYECTOS E INSTALACIONES PROMYCONSFOT CANARIA, S.L.U.</t>
  </si>
  <si>
    <t>B76502541</t>
  </si>
  <si>
    <t>ITER-EOL-2022-12</t>
  </si>
  <si>
    <t>Servicio de ensayos eléctricos necesarios en la adecuación de las canalizaciones de los Parques Eólicos Areté y La Roca.</t>
  </si>
  <si>
    <t>71600000-Servicios de ensayo, análisis y consultoría técnicos 71621000-Servicios de ensayo o consultoría técnicos 71630000-Servicios de inspección y ensayo técnicos 71632000-Servicios de ensayo técnico</t>
  </si>
  <si>
    <t>B&amp;G ENERGIE SOLUTIONS CANARIAS, S.L.</t>
  </si>
  <si>
    <t>B76683622</t>
  </si>
  <si>
    <t>ITER-EOL-2022-14</t>
  </si>
  <si>
    <t>Suministro de batería para el vehículo NISSAN con matrícula TF1366BX.</t>
  </si>
  <si>
    <t xml:space="preserve"> 31440000-2 Baterías</t>
  </si>
  <si>
    <t>AUTEINDE, S.A.</t>
  </si>
  <si>
    <t>A35063940</t>
  </si>
  <si>
    <t>ITER-EOL-2022-16</t>
  </si>
  <si>
    <t>Suministro de material de ferretería: desengrasante, aflojatodo y spray dieléctrico.</t>
  </si>
  <si>
    <t xml:space="preserve">44316400-2 Artículos de ferretería </t>
  </si>
  <si>
    <t>LORENA LEÓN PERDOMO (QUÍMICAS LOLEPER)</t>
  </si>
  <si>
    <t>43791669Z</t>
  </si>
  <si>
    <t>ITER-FOT-2022-24</t>
  </si>
  <si>
    <t>Suministro de material eléctrico para almacenes de mantenimiento de FTV.</t>
  </si>
  <si>
    <t>31680000-6 Materiales y accesorios eléctricos</t>
  </si>
  <si>
    <t>ELEKTRA CANARIAS XXL, S.L.</t>
  </si>
  <si>
    <t>B02688133</t>
  </si>
  <si>
    <t>ITER-FOT-2022-25</t>
  </si>
  <si>
    <t>Auditoría de Proyecto AISOVOL2 (Anualidad 2021).</t>
  </si>
  <si>
    <t>79212000-3 - Servicios de auditoría</t>
  </si>
  <si>
    <t>ÁNCERO AUDITORES S.L.</t>
  </si>
  <si>
    <t>B38399853</t>
  </si>
  <si>
    <t>ITER-FOT-2022-26</t>
  </si>
  <si>
    <t>Servicio de inspección extraordinaria de las instalaciones eléctricas de baja tensión del ITER, por parte de un Organismo de Control Acreditado, para la realización del Certificado de Evaluación Previa de la Instalación (CEPI), necesario para iniciar el procedimiento de regularización de estas instalaciones ante la Administración Pública Canaria, según se establece mediante el Decreto-Ley 15/2020, de 10 de septiembre, de medidas urgentes de impulso de los sectores primario, energético, turístico y territorial de Canarias.</t>
  </si>
  <si>
    <t>71631400-4 Servicios de inspección técnica de estructuras de ingeniería 71730000-4 Servicios de inspección industrial</t>
  </si>
  <si>
    <t>SGS INSPECCIONES REGLAMENTARIAS S.A.U</t>
  </si>
  <si>
    <t>A84395078</t>
  </si>
  <si>
    <t>ITER-FOT-2022-27</t>
  </si>
  <si>
    <t>Suministro de perfilería de aluminio para construcción de banco de pruebas de paneles fotovoltaicos del Proyecto AISOVOL2 (Hito 5: Monitorización de módulos en campo).</t>
  </si>
  <si>
    <t>44330000-2 - Barras, varillas, alambre y perfiles utilizados en la construcción</t>
  </si>
  <si>
    <t>ALUMINIOS CÁNDIDO, S.A.</t>
  </si>
  <si>
    <t>A38043758</t>
  </si>
  <si>
    <t>ITER-FOT-2022-28</t>
  </si>
  <si>
    <t>Formación para instaladores eléctricos y personal de empresas instaladoras y mantenedoras de plantas fotovoltaicas, para cuatro trabajadores de ITER.</t>
  </si>
  <si>
    <t>79632000-3 Servicios de formación de personal</t>
  </si>
  <si>
    <t>FORMACIÓN DEL METAL DE TENERIFE, S.L.U.</t>
  </si>
  <si>
    <t>B38732269</t>
  </si>
  <si>
    <t>ITER-FOT-2022-30</t>
  </si>
  <si>
    <t>Servicio de publicación de un artículo de investigación en una revista científica de revisión por pares con acceso abierto (open Access) basado en la línea de investigación desarrollada por el laboratorio de Células Solares de ITER "Fabricación de células fotovoltaicas de capa delgada basadas en perovskitas</t>
  </si>
  <si>
    <t>22121000-4 Publicaciones técnicas</t>
  </si>
  <si>
    <t>SUIZA</t>
  </si>
  <si>
    <t>CH</t>
  </si>
  <si>
    <t>MDPI AG</t>
  </si>
  <si>
    <t>ITER-FOT-2022-31</t>
  </si>
  <si>
    <t>Suministro de equipamiento para la realización de pruebas de conformidad por un largo período de actividad</t>
  </si>
  <si>
    <t>38412000-6 Termómetros 38413000-3 Piranómetros 38126300-7 Aparatos de observación en superficie de la temperatura o la humedad 31681400-7 Componentes eléctricos</t>
  </si>
  <si>
    <t>RS COMPONENTS</t>
  </si>
  <si>
    <t>A78913993</t>
  </si>
  <si>
    <t>ITER-FOT-2022-32</t>
  </si>
  <si>
    <t>Suministro de un instrumento multifunción para verificaciones sobre instalaciones fotovoltaicas para la realización de pruebas de conformidad directamente en obra.</t>
  </si>
  <si>
    <t>38300000-8 Instrumentos de medición 38341310-3 Amperímetros 38341320-6 Voltímetros 31644000-2 Registradores diversos de datos</t>
  </si>
  <si>
    <t>DIEXFE, S.L.</t>
  </si>
  <si>
    <t>B15053952</t>
  </si>
  <si>
    <t>ITER-FOT-2022-33</t>
  </si>
  <si>
    <t>31711100-4 Componentes electrónicos</t>
  </si>
  <si>
    <t>ITER-FOT-2022-35</t>
  </si>
  <si>
    <t>Suministro de bolsos portaherramientas para los electricistas de Mantenimiento de Fotovoltaica.</t>
  </si>
  <si>
    <t>42671000-0 Útiles portaherramientas</t>
  </si>
  <si>
    <t>COMERCIAL ELÉCTRICA CANARIAS, S.A. (COELCA)</t>
  </si>
  <si>
    <t>ITER-FOT-2022-36</t>
  </si>
  <si>
    <t>Servicio de mantenimiento de los sistemas de protección contra incendios existentes en las instalaciones del ITER</t>
  </si>
  <si>
    <t>50413200 - Servicios de reparación y mantenimiento de instalaciones contra incendios</t>
  </si>
  <si>
    <t>SISTEMAS DE EXTINCIÓN DEL SUR, S.L.</t>
  </si>
  <si>
    <t>B76708379</t>
  </si>
  <si>
    <t>ITER-FOT-2022-37</t>
  </si>
  <si>
    <t>Suministro de ocho (8) relojes para la programación de los Centros de Transformación de las plantas fotovoltaicas.</t>
  </si>
  <si>
    <t>39254100-8 Relojes, excepto de pulsera o de bolsillo</t>
  </si>
  <si>
    <t>ITER-FOT-2022-39</t>
  </si>
  <si>
    <t>Suministro de material de ferretería para Fincas</t>
  </si>
  <si>
    <t>44316000-8 Artículos de ferretería</t>
  </si>
  <si>
    <t>SISCOCAN GRUPO COMERCIAL, S.L.</t>
  </si>
  <si>
    <t>B35970268</t>
  </si>
  <si>
    <t>ITER-FOT-2022-40</t>
  </si>
  <si>
    <t>Suministro de un (1) tubo galvanizado de diámetro 60 mm, reforzado con espesor de 2 mm, para montaje de estación meteorológica asociada a la hidrogenera del Proyecto Seafuel.</t>
  </si>
  <si>
    <t>44165200-6 Tubos</t>
  </si>
  <si>
    <t>SUMINISTROS CORONA, S.A.</t>
  </si>
  <si>
    <t>A38046561</t>
  </si>
  <si>
    <t>ITER-FOT-2022-41</t>
  </si>
  <si>
    <t>Servicio de grúa para la extracción de la bomba ubicada en el pozo de captación de agua de mar de ITER.</t>
  </si>
  <si>
    <t>5510000-5 Alquiler de grúas con maquinista</t>
  </si>
  <si>
    <t>TRANSPORTES Y GRÚAS ANTONIO GARCÍA GLEZ.</t>
  </si>
  <si>
    <t>42061203E</t>
  </si>
  <si>
    <t>ITER-FOT-2022-43</t>
  </si>
  <si>
    <t>Inscripción de dos (2) técnicos en el Congreso "8th World Conference on Photovoltaic Energy Conversion (WCPEC-8)".</t>
  </si>
  <si>
    <t>80522000-9 Seminarios de formación</t>
  </si>
  <si>
    <t>ITALIA</t>
  </si>
  <si>
    <t>IT</t>
  </si>
  <si>
    <t>WIP RENEWABLE ENERGIES</t>
  </si>
  <si>
    <t>IT00331219998</t>
  </si>
  <si>
    <t>ITER-GEN-2022-09</t>
  </si>
  <si>
    <t>Suministro (4) unidades de film sellador de placas para el Laboratorio de Genómica.</t>
  </si>
  <si>
    <t>33140000-3 Material médico fungible</t>
  </si>
  <si>
    <t>BIOTEIN, S.L.</t>
  </si>
  <si>
    <t>B35900166</t>
  </si>
  <si>
    <t>ITER-GEN-2022-10</t>
  </si>
  <si>
    <t>Servicio de inscripción de un (1) investigador del Área de Genómica en el Congreso Internacional de la Sociedad Europea de Genética Humana 2022.</t>
  </si>
  <si>
    <t xml:space="preserve">80522000-9 Seminarios de formación </t>
  </si>
  <si>
    <t>AUSTRIA</t>
  </si>
  <si>
    <t>AT</t>
  </si>
  <si>
    <t>WMA GMBH</t>
  </si>
  <si>
    <t>ITER-GEN-2022-11</t>
  </si>
  <si>
    <t>Suministro de criocajas para el almacenamiento de muestras en congelador de -20ºC para el Laboratorio de Genómica del ITER.</t>
  </si>
  <si>
    <t>44614100-8    Recipientes de almacenamiento</t>
  </si>
  <si>
    <t>VWR INTERNATIONAL EUROLAB S.L.</t>
  </si>
  <si>
    <t>B08362089</t>
  </si>
  <si>
    <t>ITER-GEN-2022-12</t>
  </si>
  <si>
    <t>Suministro de film sellador de placas para el Laboratorio de Genómica.</t>
  </si>
  <si>
    <t>ITER-GEN-2022-13</t>
  </si>
  <si>
    <t>ITER-GEN-2022-14</t>
  </si>
  <si>
    <t>Suministro de puntas plásticas de micropipeta de 1250 microlitros para el Laboratorio de Genómica.</t>
  </si>
  <si>
    <t>38437110-1 Puntas de pipeta</t>
  </si>
  <si>
    <t>BIOSIGMA, S.L.</t>
  </si>
  <si>
    <t>B38095469</t>
  </si>
  <si>
    <t>ITER-GEN-2022-15</t>
  </si>
  <si>
    <t>33696300-8 Reactivos químicos</t>
  </si>
  <si>
    <t>IZASA SCIENTIFIC, S.L.U.</t>
  </si>
  <si>
    <t>B66350281</t>
  </si>
  <si>
    <t>ITER-GEN-2022-16</t>
  </si>
  <si>
    <t>Servicio de inscripción de un (1) investigador del Área de Genómica en la Jornada de la Sociedad Española de Farmacogenética y Farmacogenómica 2022</t>
  </si>
  <si>
    <t>GEYSECO, S.L.</t>
  </si>
  <si>
    <t>B65687733</t>
  </si>
  <si>
    <t>ITER-GEN-2022-17</t>
  </si>
  <si>
    <t>Suministro de un (1) espectrofotómetro ultravioleta-visIble para la cuantificación de ácidos nucleicos en microvolúmenes.</t>
  </si>
  <si>
    <t xml:space="preserve">38432000-2    Aparatos de análisis 33114000-2    Espectroscopios </t>
  </si>
  <si>
    <t>CONTROLTECNICA BIO, S.L.</t>
  </si>
  <si>
    <t>B83510537</t>
  </si>
  <si>
    <t>ITER-GEN-2022-18</t>
  </si>
  <si>
    <t>Suministro de material eléctrico para la instalación de tomas de corriente en el área de postPCR del Laboratorio de Genómica.</t>
  </si>
  <si>
    <t>31600000-2    Equipo y aparatos eléctricos</t>
  </si>
  <si>
    <t>DISTRIBUIDORA ELÉCTRICA DE CANARIAS, S.A.</t>
  </si>
  <si>
    <t>A35058395</t>
  </si>
  <si>
    <t>ITER-GEN-2022-19</t>
  </si>
  <si>
    <t>Suministro e instalación de aire acondicionado en los laboratorios del Área de Genómica del ITER.</t>
  </si>
  <si>
    <t>39717200-3    Aparatos de aire acondicionado  42512000-8    Instalaciones de aire acondicionado</t>
  </si>
  <si>
    <t>GRUPO SANCAR TENERIFE, S.L.U.</t>
  </si>
  <si>
    <t>B38737797</t>
  </si>
  <si>
    <t>ITER-GEN-2022-20</t>
  </si>
  <si>
    <t>Servicio de revisión urgente de la instalación de aire acondicionado del laboratorio de prePCR del Área de Genómica.</t>
  </si>
  <si>
    <t>50000000-5    Servicios de reparación y mantenimiento 50730000-1    Servicios de reparación y mantenimiento de grupos refrigeradores</t>
  </si>
  <si>
    <t>ITER-GEN-2022-21</t>
  </si>
  <si>
    <t>Suministro de un (1) equipo de aire acondicionado para reemplazo de un equipo averiado en el Laboratorio de prePCR del Área de Genómica.</t>
  </si>
  <si>
    <t>39717200-3    Aparatos de aire acondicionado</t>
  </si>
  <si>
    <t>ITER-GEN-2022-22</t>
  </si>
  <si>
    <t>Suministro de un (1) adaptador de tubos de 1,5 mL para el termobloque Eppendorf del Laboratorio de Genómica.</t>
  </si>
  <si>
    <t>ITER-GEN-2022-23</t>
  </si>
  <si>
    <t>Suministro de tres (3) tubos snap cap 6 x 16 mm para el ultrasonicador COVARIS M220 del Laboratorio de Genómica.</t>
  </si>
  <si>
    <t>MELCAN, S.L.U.</t>
  </si>
  <si>
    <t>B35549526</t>
  </si>
  <si>
    <t>ITER-GEN-2022-24</t>
  </si>
  <si>
    <t>Suministro de reactivos Biotium para el bioanalizador Qubit 3 del Laboratorio de Genómica del ITER.</t>
  </si>
  <si>
    <t>33696500-0 Reactivos de laboratorio</t>
  </si>
  <si>
    <t>ITER-GEN-2022-25</t>
  </si>
  <si>
    <t>Suministro de tubos de PCR de 0,5 mL para el bioanalizador Qubit3 del Laboratorio de Genómica del ITER.</t>
  </si>
  <si>
    <t>33192500-7 Tubos de ensayo</t>
  </si>
  <si>
    <t>ITER-GEN-2022-26</t>
  </si>
  <si>
    <t>Suministro de dos (2) kits de Kappa HiFi Hotstart Uracil para el Laboratorio de Genómica</t>
  </si>
  <si>
    <t>ROCHE DIAGNOSTICS S.L.U.</t>
  </si>
  <si>
    <t>B61503355</t>
  </si>
  <si>
    <t>ITER-GEN-2022-27</t>
  </si>
  <si>
    <t>Suministro de  quinientos (500) mL de Etanol con grado Biología Molecular para el Laboratorio de Genómica</t>
  </si>
  <si>
    <t>24322220-5 Etanol 33696300-8 Reactivos químicos</t>
  </si>
  <si>
    <t>ITER-GEN-2022-28</t>
  </si>
  <si>
    <t>Servicio de soporte y asistencia técnica de cabina NetApp de TeideHPC en el periodo de julio a noviembre de 2022.</t>
  </si>
  <si>
    <t>50324100-3    Servicios de mantenimiento de sistemas 50324200-4    Servicios de mantenimiento preventivo</t>
  </si>
  <si>
    <t>SEIDOR SOLUTIONS, S.L.</t>
  </si>
  <si>
    <t>B61172219</t>
  </si>
  <si>
    <t>ITER-GEN-2022-29</t>
  </si>
  <si>
    <t>Suministro de dos (2) sistemas de alimentación ininterrumpida (SAI) para el secuenciador GridION x5 y el armario de telecomunicaciones del Laboratorio de PostPCR del Área de Genómica.</t>
  </si>
  <si>
    <t>31682530-4    Fuentes de alimentación eléctrica de emergencia</t>
  </si>
  <si>
    <t>SONEPAR IBÉRICA SPAIN, S.A.U</t>
  </si>
  <si>
    <t>A96933510</t>
  </si>
  <si>
    <t>ITER-GEN-2022-30</t>
  </si>
  <si>
    <t>Suministro de material eléctrico para instalar un cable de alimentación y sus protecciones para los nuevos equipos de aire acondicionado del Laboratorio de Genómica.</t>
  </si>
  <si>
    <t>31711000-3 Material electrónico</t>
  </si>
  <si>
    <t>ITER-GEN-2022-31</t>
  </si>
  <si>
    <t>ALEMANIA</t>
  </si>
  <si>
    <t>DE</t>
  </si>
  <si>
    <t>OXFORD UNIVERSITY PRESS</t>
  </si>
  <si>
    <t>ITER-GEN-2022-32</t>
  </si>
  <si>
    <t>Servicio de inscripción del personal técnico-investigador del Área de Genómica en el XXII Congreso de la Sociedad Española de Antropología Física 2022.</t>
  </si>
  <si>
    <t>ORGANISMO AUTÓNOMO DE MUSESO Y CENTROS</t>
  </si>
  <si>
    <t>Q38005046</t>
  </si>
  <si>
    <t>ITER-GEN-2022-33</t>
  </si>
  <si>
    <t>Servicio de inscripción de dos investigadores del Área de Genómica en el XXII 21ST INTERNATIONAL COLLOQUIUM ON LUNG AND AIRWAY FIBROSIS (ICLAF) 2022.</t>
  </si>
  <si>
    <t>ICELAND</t>
  </si>
  <si>
    <t>IS</t>
  </si>
  <si>
    <t>ATHYGLI CONFERENCES</t>
  </si>
  <si>
    <t>ITER-GEN-2022-34</t>
  </si>
  <si>
    <t>Servicio de inscripción en el XXIII SEMINARIO DE GENÉTICA DE POBLACIONES Y EVOLUCIÓN 2023 de la Sociedad Española de Genética.</t>
  </si>
  <si>
    <t>FUNDACIÓN UNIVERSIDAD DE OVIEDO</t>
  </si>
  <si>
    <t>G33532912</t>
  </si>
  <si>
    <t>ITER-GEN-2022-35</t>
  </si>
  <si>
    <t>Recogida selectiva de residuos citotóxicos generados por la actividad de I+D del Área de Genómica.</t>
  </si>
  <si>
    <t>90520000-8 Servicios de residuos radiactivos, tóxicos, médicos y peligrosos</t>
  </si>
  <si>
    <t>ECOLOGÍA Y TÉCNICAS SANITARIAS, S.L. (ECTEC)</t>
  </si>
  <si>
    <t>B35924315</t>
  </si>
  <si>
    <t>ITER-INF-2022-11</t>
  </si>
  <si>
    <t>Suministro de material eléctrico para nuevos clientes en CPD D-ALiX</t>
  </si>
  <si>
    <t>GRUPO ELECTRO STOCKS S.L.U.</t>
  </si>
  <si>
    <t>B64471840</t>
  </si>
  <si>
    <t>ITER-INF-2022-12</t>
  </si>
  <si>
    <t>Reparación urgente de fugas de gasoil detectadas en el cuarto de bombas ocasionadas por mal funcionamiento de una electroválvula que elevaba la temperatura del gasoil.</t>
  </si>
  <si>
    <t xml:space="preserve">50000000-5 Servicios de reparación y mantenimiento </t>
  </si>
  <si>
    <t>VECAMAR, S.L.</t>
  </si>
  <si>
    <t>B35622992</t>
  </si>
  <si>
    <t>ITER-INF-2022-13</t>
  </si>
  <si>
    <t>48218000-9 Paquetes de software de gestión de licencias</t>
  </si>
  <si>
    <t>PORTUGAL</t>
  </si>
  <si>
    <t>PT</t>
  </si>
  <si>
    <t>MILEU GRITESQUE, LDA</t>
  </si>
  <si>
    <t>ITER-INF-2022-14</t>
  </si>
  <si>
    <t>Suministro de baterías de 12v para centrales de protección contra incendios (PCI) y de control de accesos en  CPD D-ALiX.</t>
  </si>
  <si>
    <t>31440000-2 Baterías</t>
  </si>
  <si>
    <t>INARONLINE, S.L. (BATERIAS CANARIAS)</t>
  </si>
  <si>
    <t>B76590355</t>
  </si>
  <si>
    <t>ITER-INF-2022-15</t>
  </si>
  <si>
    <t>Suministro de una (1) batería de rescate para el ascensor del centro D-ALiX por parte de la empresa mantenedora (TK ELEVADORES ESPAÑA S.L.U.).</t>
  </si>
  <si>
    <t>THYSSENKRUPP ELEVADORES, S.L.U.</t>
  </si>
  <si>
    <t>B46001897</t>
  </si>
  <si>
    <t>ITER-INF-2022-16</t>
  </si>
  <si>
    <t xml:space="preserve">Suministro de doce (12) licencias de AutoCAD, necesarias para el trabajo de los Departamentos de Arquitectura Sostenible y Fotovoltaica.  </t>
  </si>
  <si>
    <t>TANGRAM SOLUTIONS, S.L.</t>
  </si>
  <si>
    <t>B83819102</t>
  </si>
  <si>
    <t>ITER-INF-2022-17</t>
  </si>
  <si>
    <t>Suministro de material informático para mantenimiento de equipos de ITER.</t>
  </si>
  <si>
    <t>30237100-0 Partes de ordenador 30234600-4 Memorias flash 30237200-1 Accesorios informáticos 30234000-8 Soportes de almacenamiento</t>
  </si>
  <si>
    <t>MANUEL LOZADA MARQUEZ</t>
  </si>
  <si>
    <t>43773995G</t>
  </si>
  <si>
    <t>ITER-INF-2022-18</t>
  </si>
  <si>
    <t>Servicio WAF Gestionado en red desde un SOC (Security Operations Center) externo, proporcionando protección frente a ciberataques a los sitios web hospedados en ITER.</t>
  </si>
  <si>
    <t>72416000-9 Proveedores de servicio de aplicaciones 72421000-7 Servicios de desarrollo de aplicaciones cliente en Internet o intranet</t>
  </si>
  <si>
    <t>TELEFÓNICA DE ESPAÑA, S.A.U.</t>
  </si>
  <si>
    <t>A82018474</t>
  </si>
  <si>
    <t>ITER-INF-2022-19</t>
  </si>
  <si>
    <t>Servicio de cuentas de usuario necesarias para el desarrollo y prestación de servicios dentro del proyecto de “Voluntariado en Línea”.</t>
  </si>
  <si>
    <t>72400000-4 Servicios de Internet</t>
  </si>
  <si>
    <t>EDOSOFT FACTORY, S.L</t>
  </si>
  <si>
    <t>B35867472</t>
  </si>
  <si>
    <t>ITER-ING-2022-04</t>
  </si>
  <si>
    <t>Suministro de herramientas para la realización de trabajos de instalación y mantenimiento 
sobre las infraestructuras críticas de ITER</t>
  </si>
  <si>
    <t>WÜRTH CANARIAS, SL</t>
  </si>
  <si>
    <t>B76080308</t>
  </si>
  <si>
    <t>ITER-ING-2022-05</t>
  </si>
  <si>
    <t>Suministro de materiales para reposición en almacén del grupo de infraestructuras críticas.</t>
  </si>
  <si>
    <t>44316400-2 Artículos de ferretería</t>
  </si>
  <si>
    <t>GRUPO ELECTROSTOCK, S.L.U.</t>
  </si>
  <si>
    <t>ITER-JUR-2022-03</t>
  </si>
  <si>
    <t>Curso “Sociedades Mercantiles Públicas: Marco jurídico de actuación y responsabilidad de sus administradores”.</t>
  </si>
  <si>
    <t>ODRICERIN &amp; ASOCIADOS (GRUPO REHNER)</t>
  </si>
  <si>
    <t>B87581583</t>
  </si>
  <si>
    <t>ITER-MA-2022-06</t>
  </si>
  <si>
    <t>Servicios de sustitución de tuberías de conducción de frío para aire acondicionado</t>
  </si>
  <si>
    <t>45231112-3 Instalación de sistema de tuberías 45231113-0 Trabajos de reinstalación de tuberías</t>
  </si>
  <si>
    <t>GRUPO SANCAR TENERIFE, SLU</t>
  </si>
  <si>
    <t>ITER-MA-2022-08</t>
  </si>
  <si>
    <t xml:space="preserve">Suministro de material y cuadro eléctrico de protección del aire acondicionado y sistema de extracción del laboratorio de Medio Ambiente en ITER. </t>
  </si>
  <si>
    <t>31214500-4 Cuadros eléctricos 44316400-2 Artículos de ferretería</t>
  </si>
  <si>
    <t>DISTRIBUIDORA ELECTRICA DE CANARIAS, S.A. (DIELCASA)</t>
  </si>
  <si>
    <t>ITER-MA-2022-09</t>
  </si>
  <si>
    <t xml:space="preserve">Suministro de material eléctrico para la sustitución del cuadro eléctrico del laboratorio necesario para instalación de un sistema de alimentación ininterrumpida “UPS”. </t>
  </si>
  <si>
    <t>31214500-4 Cuadros eléctricos 44316400-2 Artículos de ferretería 31711000-3 Material electrónico</t>
  </si>
  <si>
    <t>COMERCIAL ELÉCTRICA CANARIAS, S.A.</t>
  </si>
  <si>
    <t>ITER-PRL-2022-03</t>
  </si>
  <si>
    <t>Servicio de prevención ajeno.</t>
  </si>
  <si>
    <t>71317000-3 Servicios de consultoría en protección y control de riesgos</t>
  </si>
  <si>
    <t>QUIRÓN PREVENCIÓN, S.L.U.</t>
  </si>
  <si>
    <t>B64076482</t>
  </si>
  <si>
    <t>ITER-ROB-2022-01</t>
  </si>
  <si>
    <t>Servicio de reconocimientos médicos para operación y vuelo de drones</t>
  </si>
  <si>
    <t>85148000-8 Servicios de análisis médicos</t>
  </si>
  <si>
    <t>FERNANDO GUILLÉN PINO</t>
  </si>
  <si>
    <t>43806414Q</t>
  </si>
  <si>
    <t>ITER-ROB-2022-02</t>
  </si>
  <si>
    <t>Suministro de módulo de memoria RAM para instalación en servidor de procesado de imágenes.</t>
  </si>
  <si>
    <t>30236110-6 Memorias RAM (Random Access Memory)</t>
  </si>
  <si>
    <t>ZERANET INFORMÁTICA, S.L.U (ÚLTIMA INFORMÁTICA)</t>
  </si>
  <si>
    <t>B76686716</t>
  </si>
  <si>
    <t>ITER-ROB-2022-03</t>
  </si>
  <si>
    <t>Suministro de un (1) equipo de comunicaciones por radio bidireccional</t>
  </si>
  <si>
    <t>32344270- Sistemas de control de radio y teléfono 32344210-1 Equipos de radio</t>
  </si>
  <si>
    <t>INTER ELECTROCOM, S.L.</t>
  </si>
  <si>
    <t>B38607297</t>
  </si>
  <si>
    <t>ITER-ROB-2022-04</t>
  </si>
  <si>
    <t>Servicio de formación de radiofonista para operación y vuelo de drones.</t>
  </si>
  <si>
    <t xml:space="preserve">79632000-3 Servicios de formación de personal 80511000-9 Servicios de formación del personal </t>
  </si>
  <si>
    <t>DATADRON, S.L.</t>
  </si>
  <si>
    <t>B76818814</t>
  </si>
  <si>
    <t>ITER-ROB-2022-05</t>
  </si>
  <si>
    <t>Servicio de formación práctica en el vuelo de RPAs en categoría específica.</t>
  </si>
  <si>
    <t>ITER-MAN-2022-38</t>
  </si>
  <si>
    <t>Suministro de material de ferretería</t>
  </si>
  <si>
    <t>María Milagros Martín Rguez (Cruz Colorada)</t>
  </si>
  <si>
    <t>42071036B</t>
  </si>
  <si>
    <t>ITER-MAN-2022-39</t>
  </si>
  <si>
    <t>Servicio de tratamiento para el control de xilófagos en las Casas Bioclimáticas 17 (La Vela).</t>
  </si>
  <si>
    <t>90922000-6 Servicio de control de plagas</t>
  </si>
  <si>
    <t>APLICACIONES INSECTICIDAS SA (APINSA)</t>
  </si>
  <si>
    <t>42630538S</t>
  </si>
  <si>
    <t>ITER-MAN-2022-40</t>
  </si>
  <si>
    <t>Servicio de reparación del camión Mercedes matrícula 9924 FGR: cambio de frenos y modificación de la medición de los frenos, cambio manecilla de la puerta del conductor y llevarlo a la ITV.</t>
  </si>
  <si>
    <t>50112000-3 Servicios de reparación y mantenimiento de automóviles</t>
  </si>
  <si>
    <t>PEDRO DANIEL ESPINOSA MERELES</t>
  </si>
  <si>
    <t>79099427N</t>
  </si>
  <si>
    <t>ITER-MAN-2022-41</t>
  </si>
  <si>
    <t xml:space="preserve">Servicio de reparación del camión Mercedes matrícula 5755 FZM.  </t>
  </si>
  <si>
    <t>ITER-MAN-2022-42</t>
  </si>
  <si>
    <t>Servicio de revisión de depósito aéreo de 5000 litros de gasoil del ITER por organismo de control.</t>
  </si>
  <si>
    <t>71630000-0 Servicios de inspección técnica</t>
  </si>
  <si>
    <t>ITER-AS-2022-43</t>
  </si>
  <si>
    <t>Suministro de paneles de composite de aluminio para la cubierta de la vivienda 6 “EL ALISIO” y en el salón de la vivienda 9 “LA GEODA” de las Casas Bioclimáticas de ITER.</t>
  </si>
  <si>
    <t>44175000-7 Paneles</t>
  </si>
  <si>
    <t>ALUMINIOS CORTIZO, S.L.</t>
  </si>
  <si>
    <t>B38729349</t>
  </si>
  <si>
    <t>ITER-MAN-2022-44</t>
  </si>
  <si>
    <t>Servicio de reparación consistente en: Sustitución de cubiertas, mantenimiento de cambio de aceite y filtros de combustible y aire, del vehículo Toyota Hilux con matrícula 4424 DRW.</t>
  </si>
  <si>
    <t>ROMÁN PÉREZ GONZÁLEZ</t>
  </si>
  <si>
    <t>45899950T</t>
  </si>
  <si>
    <t>ITER-MAN-2022-45</t>
  </si>
  <si>
    <t>Suministro de mortero monocapa y afines necesarios para la reparación de fachadas del NAP y el Hangar.</t>
  </si>
  <si>
    <t xml:space="preserve">44111800-9 Mortero (construcción) 24957200-9 Aditivos para cemento, mortero u hormigón </t>
  </si>
  <si>
    <t>LAS CHAFIRAS, S.A.</t>
  </si>
  <si>
    <t>A38033312</t>
  </si>
  <si>
    <t>ITER-MAN-2022-46</t>
  </si>
  <si>
    <t>Suministro de cinco (5) placas electrónicas para la reparación de equipos de aire acondicionado en el edificio sede de ITER.</t>
  </si>
  <si>
    <t>LEVELSAT, S.L.</t>
  </si>
  <si>
    <t>B38341673</t>
  </si>
  <si>
    <t>ITER-MAN-2022-47</t>
  </si>
  <si>
    <t>Suministro de cable para la reparación de las protecciones y puesta tierra de las instalaciones fotovoltaicas ubicadas en las Casas Bioclimáticas del ITER.</t>
  </si>
  <si>
    <t>31680000-6 Materiales y accesorios eléctricos 31224400-6 Cables de conexión 44321000-6 Cables</t>
  </si>
  <si>
    <t>ITER-MAN-2022-48</t>
  </si>
  <si>
    <t>Servicio de reparación de chapa y pintura del vehículo Toyota Hilux con matrícula 8178 FZL.</t>
  </si>
  <si>
    <t>TALLER MATA TENERIFE. SL.L</t>
  </si>
  <si>
    <t>B38463188</t>
  </si>
  <si>
    <t>ITER-MAN-2022-49</t>
  </si>
  <si>
    <t>Suministro de tres mil quinientos (3.500) litros de gasoil.</t>
  </si>
  <si>
    <t>09134100-8 Gasoil</t>
  </si>
  <si>
    <t>IR MAXOINVERSIONES S.L.U.</t>
  </si>
  <si>
    <t>B76185586</t>
  </si>
  <si>
    <t>ITER-MAN-2022-50</t>
  </si>
  <si>
    <t xml:space="preserve">Servicio de reparación del camión Mercedes matrícula 7317 CVB.  </t>
  </si>
  <si>
    <t>ITER-AS-2022-51</t>
  </si>
  <si>
    <t xml:space="preserve">Suministro de mobiliario para el conjunto de las casas Bioclimáticas de ITER. </t>
  </si>
  <si>
    <t>39100000-3 Mobiliario</t>
  </si>
  <si>
    <t>IKEA SARTON CANARIAS, S.A.</t>
  </si>
  <si>
    <t>A35474832</t>
  </si>
  <si>
    <t>ITER-MAN-2022-52</t>
  </si>
  <si>
    <t>Servicio de mantenimiento  del vehículo Hyundai Kona con matrícula E1897KTP</t>
  </si>
  <si>
    <t>ITER-MAN-2022-53</t>
  </si>
  <si>
    <t>Suministro de una (1) bandeja de retención de líquidos peligrosos.</t>
  </si>
  <si>
    <t>44613800-8 Contenedores para residuos</t>
  </si>
  <si>
    <t>AUTEIDE, S.A.</t>
  </si>
  <si>
    <t>ITER-MAN-2022-55</t>
  </si>
  <si>
    <t>Servicio de mantenimiento correctivo del vehículo Citroën Berlingo con matrícula 2730 GJY, consistente en cambiar discos y pastillas desgastados del sistema de frenos, cambio de amortiguadores en el sistema de suspensión y cambio de aceite y filtros de combustible y aire.</t>
  </si>
  <si>
    <t>ITER-AS-2022-56</t>
  </si>
  <si>
    <t xml:space="preserve">Suministro de escombro de picón para colocar sobre la cubierta del salón de la vivienda 6 EL ALISIO de las Casas Bioclimáticas. </t>
  </si>
  <si>
    <t>44100000-1 Materiales de construcción y elementos afines</t>
  </si>
  <si>
    <t>VICTOR DONATE, S.L.</t>
  </si>
  <si>
    <t>B38519625</t>
  </si>
  <si>
    <t>ITER-MAN-2022-57</t>
  </si>
  <si>
    <t>Servicio de tratamiento para el control de xilófagos en las Casas Bioclimáticas 6 (El Alisio).</t>
  </si>
  <si>
    <t>ITER-MAN-2022-58</t>
  </si>
  <si>
    <t>Suministro para sustitución del Cristal Laminado 3+3 mm+ cámara de 8 mm + 5 mm Reflectasol para la puerta de entrada edificio de Baterías.</t>
  </si>
  <si>
    <t>39299000-4 Artículos de cristal</t>
  </si>
  <si>
    <t>CRISTALFUERT, S.L.</t>
  </si>
  <si>
    <t>B35822030</t>
  </si>
  <si>
    <t>ITER-MAN-2022-59</t>
  </si>
  <si>
    <t xml:space="preserve">Suministro de cuatro (4) neumáticos para los vehículos Citroën Berlingo con matrículas 0380 GBC y 5673 FYS.  </t>
  </si>
  <si>
    <t>34351100-3 Neumáticos para automóviles</t>
  </si>
  <si>
    <t>ITER-AS-2022-60</t>
  </si>
  <si>
    <t>Servicio de modificación de pistones en 14 cilindros ISEO F7 para CB ITER</t>
  </si>
  <si>
    <t>98395000-8 Servicios de cerrajería</t>
  </si>
  <si>
    <t>C.B. COMERCIAL TRUJILLO GLEZ</t>
  </si>
  <si>
    <t>B38367660</t>
  </si>
  <si>
    <t>ITER-MAN-2022-61</t>
  </si>
  <si>
    <t>Servicio de control de plagas y tratamientos (DDD) Desinfección, Desinsectación y Desratización en las instalaciones del ITER y FINCAS.</t>
  </si>
  <si>
    <t>ITER-MAN-2022-62</t>
  </si>
  <si>
    <t>Suministro de material de ferretería.</t>
  </si>
  <si>
    <t>HIGINIO TABARES E HIJOS S.L.</t>
  </si>
  <si>
    <t>B38547451</t>
  </si>
  <si>
    <t>ITER-MAN-2022-63</t>
  </si>
  <si>
    <t>Suministro de dos (2) andamios de interior.</t>
  </si>
  <si>
    <t>ITER-MA-2022-04</t>
  </si>
  <si>
    <t>Suministro de dos (2) sistemas multigas para el análisis de las relaciones químicas en gases fumarólicos y penachos volcánicos.</t>
  </si>
  <si>
    <t>LEY 9/2017</t>
  </si>
  <si>
    <t>38434560-9    Analizador químico</t>
  </si>
  <si>
    <t>UNIVERSITA DEGLI STUDI DI PALERMO</t>
  </si>
  <si>
    <r>
      <t xml:space="preserve">Suministro de placas </t>
    </r>
    <r>
      <rPr>
        <i/>
        <sz val="8"/>
        <color theme="1"/>
        <rFont val="Arial"/>
        <family val="2"/>
      </rPr>
      <t>DeepWell</t>
    </r>
    <r>
      <rPr>
        <sz val="8"/>
        <color theme="1"/>
        <rFont val="Arial"/>
        <family val="2"/>
      </rPr>
      <t xml:space="preserve"> de 96 pocillos para el Laboratorio de Genómica.</t>
    </r>
  </si>
  <si>
    <r>
      <t xml:space="preserve">Suministro de </t>
    </r>
    <r>
      <rPr>
        <i/>
        <sz val="8"/>
        <color theme="1"/>
        <rFont val="Arial"/>
        <family val="2"/>
      </rPr>
      <t>beads</t>
    </r>
    <r>
      <rPr>
        <sz val="8"/>
        <color theme="1"/>
        <rFont val="Arial"/>
        <family val="2"/>
      </rPr>
      <t xml:space="preserve"> magnéticas para la purificación de ADN y librerías de ácidos nucleicos.</t>
    </r>
  </si>
  <si>
    <r>
      <t xml:space="preserve">Servicio de publicación científica, en el consorcio nacional SCOURGE en la revista científica </t>
    </r>
    <r>
      <rPr>
        <i/>
        <sz val="8"/>
        <color theme="1"/>
        <rFont val="Arial"/>
        <family val="2"/>
      </rPr>
      <t>Human Molecular Genetics</t>
    </r>
    <r>
      <rPr>
        <sz val="8"/>
        <color theme="1"/>
        <rFont val="Arial"/>
        <family val="2"/>
      </rPr>
      <t>, del trabajo titulado “</t>
    </r>
    <r>
      <rPr>
        <i/>
        <sz val="8"/>
        <color theme="1"/>
        <rFont val="Arial"/>
        <family val="2"/>
      </rPr>
      <t>Novel genes and sex differences in COVID-19 severity”</t>
    </r>
    <r>
      <rPr>
        <sz val="8"/>
        <color theme="1"/>
        <rFont val="Arial"/>
        <family val="2"/>
      </rPr>
      <t xml:space="preserve"> desarrollado por investigadores del Área de Genómica del ITER </t>
    </r>
  </si>
  <si>
    <r>
      <t>Suministro de licencia de uso fuente tipográfica corporativa “Maison Neue”</t>
    </r>
    <r>
      <rPr>
        <sz val="8"/>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</si>
</sst>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43" formatCode="_-* #,##0.00\ _€_-;\-* #,##0.00\ _€_-;_-* &quot;-&quot;??\ _€_-;_-@_-"/>
  </numFmts>
  <fonts count="11" x14ac:knownFonts="1">
    <font>
      <sz val="11"/>
      <color theme="1"/>
      <name val="Calibri"/>
      <family val="2"/>
      <scheme val="minor"/>
    </font>
    <font>
      <sz val="11"/>
      <color theme="1"/>
      <name val="Calibri"/>
      <family val="2"/>
      <scheme val="minor"/>
    </font>
    <font>
      <sz val="8"/>
      <color theme="1"/>
      <name val="Arial"/>
      <family val="2"/>
    </font>
    <font>
      <sz val="8"/>
      <color rgb="FF363B39"/>
      <name val="Arial"/>
      <family val="2"/>
    </font>
    <font>
      <sz val="8"/>
      <name val="Arial"/>
      <family val="2"/>
    </font>
    <font>
      <sz val="8"/>
      <color rgb="FF1B1D1C"/>
      <name val="Arial"/>
      <family val="2"/>
    </font>
    <font>
      <b/>
      <sz val="8"/>
      <color theme="0"/>
      <name val="Arial"/>
      <family val="2"/>
    </font>
    <font>
      <sz val="8"/>
      <color theme="0"/>
      <name val="Arial"/>
      <family val="2"/>
    </font>
    <font>
      <b/>
      <sz val="8"/>
      <color theme="1"/>
      <name val="Arial"/>
      <family val="2"/>
    </font>
    <font>
      <i/>
      <sz val="8"/>
      <color theme="1"/>
      <name val="Arial"/>
      <family val="2"/>
    </font>
    <font>
      <sz val="8"/>
      <color rgb="FF6C7572"/>
      <name val="Arial"/>
      <family val="2"/>
    </font>
  </fonts>
  <fills count="4">
    <fill>
      <patternFill patternType="none"/>
    </fill>
    <fill>
      <patternFill patternType="gray125"/>
    </fill>
    <fill>
      <patternFill patternType="solid">
        <fgColor theme="6"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4">
    <xf numFmtId="0" fontId="0" fillId="0" borderId="0" xfId="0"/>
    <xf numFmtId="0" fontId="2" fillId="0" borderId="0" xfId="0" applyFont="1"/>
    <xf numFmtId="0" fontId="3" fillId="0" borderId="0" xfId="0" applyFont="1" applyAlignment="1">
      <alignment horizontal="justify" vertical="center"/>
    </xf>
    <xf numFmtId="14" fontId="2" fillId="0" borderId="0" xfId="0" applyNumberFormat="1" applyFont="1" applyFill="1"/>
    <xf numFmtId="44" fontId="2" fillId="0" borderId="0" xfId="2" applyFont="1"/>
    <xf numFmtId="0" fontId="4" fillId="0" borderId="0" xfId="0" applyFont="1" applyAlignment="1">
      <alignment wrapText="1"/>
    </xf>
    <xf numFmtId="0" fontId="4" fillId="0" borderId="0" xfId="0" applyFont="1"/>
    <xf numFmtId="14" fontId="2" fillId="0" borderId="0" xfId="0" applyNumberFormat="1" applyFont="1"/>
    <xf numFmtId="0" fontId="2" fillId="0" borderId="0" xfId="0" applyFont="1" applyAlignment="1">
      <alignment horizontal="justify" vertical="center"/>
    </xf>
    <xf numFmtId="0" fontId="5" fillId="0" borderId="0" xfId="0" applyFont="1" applyAlignment="1">
      <alignment horizontal="justify" vertical="center"/>
    </xf>
    <xf numFmtId="43" fontId="4" fillId="0" borderId="0" xfId="1" applyFont="1"/>
    <xf numFmtId="1" fontId="2" fillId="0" borderId="0" xfId="0" applyNumberFormat="1" applyFont="1" applyAlignment="1">
      <alignment horizontal="right"/>
    </xf>
    <xf numFmtId="1" fontId="4" fillId="0" borderId="0" xfId="0" applyNumberFormat="1" applyFont="1" applyAlignment="1">
      <alignment horizontal="right"/>
    </xf>
    <xf numFmtId="14" fontId="4" fillId="0" borderId="0" xfId="0" applyNumberFormat="1" applyFont="1"/>
    <xf numFmtId="43" fontId="2" fillId="0" borderId="0" xfId="1" applyFont="1"/>
    <xf numFmtId="14" fontId="2" fillId="0" borderId="0" xfId="0" applyNumberFormat="1" applyFont="1" applyFill="1" applyAlignment="1">
      <alignment horizontal="right"/>
    </xf>
    <xf numFmtId="0" fontId="2" fillId="0" borderId="0" xfId="0" applyFont="1" applyFill="1"/>
    <xf numFmtId="0" fontId="3" fillId="0" borderId="0" xfId="0" applyFont="1" applyFill="1" applyAlignment="1">
      <alignment horizontal="justify" vertical="center" wrapText="1"/>
    </xf>
    <xf numFmtId="0" fontId="2" fillId="0" borderId="0" xfId="0" applyFont="1" applyAlignment="1">
      <alignment horizontal="right"/>
    </xf>
    <xf numFmtId="2" fontId="2" fillId="0" borderId="0" xfId="0" applyNumberFormat="1" applyFont="1"/>
    <xf numFmtId="0" fontId="2" fillId="0" borderId="0" xfId="0" applyFont="1" applyAlignment="1">
      <alignment wrapText="1"/>
    </xf>
    <xf numFmtId="14" fontId="4" fillId="0" borderId="0" xfId="0" applyNumberFormat="1" applyFont="1" applyFill="1"/>
    <xf numFmtId="0" fontId="6" fillId="2" borderId="1" xfId="0" applyFont="1" applyFill="1" applyBorder="1" applyAlignment="1">
      <alignment wrapText="1"/>
    </xf>
    <xf numFmtId="0" fontId="7" fillId="2" borderId="1" xfId="0" applyFont="1" applyFill="1" applyBorder="1" applyAlignment="1">
      <alignment wrapText="1"/>
    </xf>
    <xf numFmtId="2" fontId="6" fillId="2" borderId="1" xfId="0" applyNumberFormat="1" applyFont="1" applyFill="1" applyBorder="1" applyAlignment="1">
      <alignment wrapText="1"/>
    </xf>
    <xf numFmtId="0" fontId="6" fillId="0" borderId="0" xfId="0" applyFont="1" applyAlignment="1">
      <alignment wrapText="1"/>
    </xf>
    <xf numFmtId="1" fontId="2" fillId="0" borderId="0" xfId="0" applyNumberFormat="1" applyFont="1"/>
    <xf numFmtId="1" fontId="2" fillId="0" borderId="0" xfId="0" applyNumberFormat="1" applyFont="1" applyFill="1"/>
    <xf numFmtId="1" fontId="2" fillId="0" borderId="0" xfId="0" applyNumberFormat="1" applyFont="1" applyAlignment="1">
      <alignment wrapText="1"/>
    </xf>
    <xf numFmtId="1" fontId="4" fillId="0" borderId="0" xfId="0" applyNumberFormat="1" applyFont="1"/>
    <xf numFmtId="1" fontId="4" fillId="0" borderId="0" xfId="0" applyNumberFormat="1" applyFont="1" applyAlignment="1">
      <alignment wrapText="1"/>
    </xf>
    <xf numFmtId="14" fontId="4" fillId="3" borderId="0" xfId="0" applyNumberFormat="1" applyFont="1" applyFill="1"/>
    <xf numFmtId="0" fontId="8" fillId="0" borderId="0" xfId="0" applyFont="1"/>
    <xf numFmtId="0" fontId="2" fillId="0" borderId="0" xfId="0" applyFont="1" applyFill="1" applyBorder="1"/>
    <xf numFmtId="14" fontId="2" fillId="0" borderId="0" xfId="0" applyNumberFormat="1" applyFont="1" applyBorder="1"/>
    <xf numFmtId="0" fontId="2" fillId="0" borderId="0" xfId="0" applyFont="1" applyBorder="1"/>
    <xf numFmtId="14" fontId="2" fillId="0" borderId="0" xfId="0" applyNumberFormat="1" applyFont="1" applyFill="1" applyBorder="1"/>
    <xf numFmtId="0" fontId="2" fillId="0" borderId="0" xfId="0" applyFont="1" applyFill="1" applyBorder="1" applyAlignment="1">
      <alignment horizontal="right"/>
    </xf>
    <xf numFmtId="0" fontId="10" fillId="0" borderId="0" xfId="0" applyFont="1" applyAlignment="1">
      <alignment horizontal="justify" vertical="center"/>
    </xf>
    <xf numFmtId="0" fontId="4" fillId="0" borderId="0" xfId="0" applyFont="1" applyAlignment="1">
      <alignment horizontal="justify" vertical="center"/>
    </xf>
    <xf numFmtId="43" fontId="6" fillId="2" borderId="1" xfId="1" applyFont="1" applyFill="1" applyBorder="1" applyAlignment="1">
      <alignment wrapText="1"/>
    </xf>
    <xf numFmtId="43" fontId="4" fillId="0" borderId="0" xfId="1" applyFont="1" applyFill="1"/>
    <xf numFmtId="43" fontId="4" fillId="0" borderId="0" xfId="1" applyFont="1" applyBorder="1"/>
    <xf numFmtId="43" fontId="2" fillId="0" borderId="0" xfId="1" applyFont="1" applyFill="1"/>
  </cellXfs>
  <cellStyles count="3">
    <cellStyle name="Millares" xfId="1" builtinId="3"/>
    <cellStyle name="Moneda" xfId="2"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5"/>
  <sheetViews>
    <sheetView tabSelected="1" topLeftCell="A91" workbookViewId="0">
      <selection activeCell="A97" sqref="A97:XFD97"/>
    </sheetView>
  </sheetViews>
  <sheetFormatPr baseColWidth="10" defaultRowHeight="11.25" x14ac:dyDescent="0.2"/>
  <cols>
    <col min="1" max="1" width="15.140625" style="1" customWidth="1"/>
    <col min="2" max="2" width="6.28515625" style="1" customWidth="1"/>
    <col min="3" max="3" width="6.5703125" style="32" customWidth="1"/>
    <col min="4" max="4" width="11.42578125" style="32" customWidth="1"/>
    <col min="5" max="5" width="10.5703125" style="32" customWidth="1"/>
    <col min="6" max="6" width="29.42578125" style="1" customWidth="1"/>
    <col min="7" max="7" width="11.42578125" style="1"/>
    <col min="8" max="8" width="12.5703125" style="1" customWidth="1"/>
    <col min="9" max="9" width="11.5703125" style="32" customWidth="1"/>
    <col min="10" max="10" width="14.140625" style="14" customWidth="1"/>
    <col min="11" max="12" width="13.85546875" style="14" customWidth="1"/>
    <col min="13" max="13" width="11.42578125" style="1"/>
    <col min="14" max="14" width="5" style="1" customWidth="1"/>
    <col min="15" max="15" width="4.85546875" style="1" customWidth="1"/>
    <col min="16" max="16" width="11.42578125" style="1"/>
    <col min="17" max="17" width="11.28515625" style="1" customWidth="1"/>
    <col min="18" max="18" width="15.7109375" style="1" customWidth="1"/>
    <col min="19" max="19" width="10.42578125" style="1" customWidth="1"/>
    <col min="20" max="20" width="15.140625" style="14" customWidth="1"/>
    <col min="21" max="21" width="11.42578125" style="14"/>
    <col min="22" max="16384" width="11.42578125" style="1"/>
  </cols>
  <sheetData>
    <row r="1" spans="1:21" s="25" customFormat="1" ht="54" customHeight="1" x14ac:dyDescent="0.2">
      <c r="A1" s="22" t="s">
        <v>0</v>
      </c>
      <c r="B1" s="22" t="s">
        <v>1</v>
      </c>
      <c r="C1" s="22" t="s">
        <v>2</v>
      </c>
      <c r="D1" s="22" t="s">
        <v>3</v>
      </c>
      <c r="E1" s="22" t="s">
        <v>4</v>
      </c>
      <c r="F1" s="22" t="s">
        <v>5</v>
      </c>
      <c r="G1" s="22" t="s">
        <v>6</v>
      </c>
      <c r="H1" s="23" t="s">
        <v>7</v>
      </c>
      <c r="I1" s="22" t="s">
        <v>8</v>
      </c>
      <c r="J1" s="40" t="s">
        <v>9</v>
      </c>
      <c r="K1" s="40" t="s">
        <v>10</v>
      </c>
      <c r="L1" s="40" t="s">
        <v>11</v>
      </c>
      <c r="M1" s="22" t="s">
        <v>12</v>
      </c>
      <c r="N1" s="22" t="s">
        <v>13</v>
      </c>
      <c r="O1" s="22" t="s">
        <v>14</v>
      </c>
      <c r="P1" s="22" t="s">
        <v>15</v>
      </c>
      <c r="Q1" s="22" t="s">
        <v>16</v>
      </c>
      <c r="R1" s="22" t="s">
        <v>17</v>
      </c>
      <c r="S1" s="22" t="s">
        <v>18</v>
      </c>
      <c r="T1" s="40" t="s">
        <v>19</v>
      </c>
      <c r="U1" s="40" t="s">
        <v>20</v>
      </c>
    </row>
    <row r="2" spans="1:21" ht="45" x14ac:dyDescent="0.2">
      <c r="A2" s="1" t="s">
        <v>21</v>
      </c>
      <c r="B2" s="1" t="s">
        <v>22</v>
      </c>
      <c r="C2" s="32" t="s">
        <v>23</v>
      </c>
      <c r="D2" s="32" t="s">
        <v>24</v>
      </c>
      <c r="E2" s="32" t="s">
        <v>25</v>
      </c>
      <c r="F2" s="1" t="s">
        <v>26</v>
      </c>
      <c r="G2" s="2" t="s">
        <v>27</v>
      </c>
      <c r="H2" s="1" t="s">
        <v>28</v>
      </c>
      <c r="I2" s="32" t="s">
        <v>29</v>
      </c>
      <c r="J2" s="41">
        <f>+K2+L2</f>
        <v>10801.543</v>
      </c>
      <c r="K2" s="41">
        <v>10094.9</v>
      </c>
      <c r="L2" s="10">
        <f>+K2*0.07</f>
        <v>706.64300000000003</v>
      </c>
      <c r="M2" s="1" t="s">
        <v>30</v>
      </c>
      <c r="N2" s="1" t="s">
        <v>31</v>
      </c>
      <c r="O2" s="1">
        <v>3</v>
      </c>
      <c r="P2" s="1">
        <v>3</v>
      </c>
      <c r="Q2" s="3">
        <v>44657</v>
      </c>
      <c r="R2" s="1" t="s">
        <v>32</v>
      </c>
      <c r="S2" s="1" t="s">
        <v>33</v>
      </c>
      <c r="T2" s="41">
        <f>+U2+V2</f>
        <v>10094.9</v>
      </c>
      <c r="U2" s="41">
        <v>10094.9</v>
      </c>
    </row>
    <row r="3" spans="1:21" ht="56.25" x14ac:dyDescent="0.2">
      <c r="A3" s="1" t="s">
        <v>34</v>
      </c>
      <c r="B3" s="1" t="s">
        <v>22</v>
      </c>
      <c r="C3" s="32" t="s">
        <v>23</v>
      </c>
      <c r="D3" s="32" t="s">
        <v>24</v>
      </c>
      <c r="E3" s="32" t="s">
        <v>25</v>
      </c>
      <c r="F3" s="2" t="s">
        <v>35</v>
      </c>
      <c r="G3" s="2" t="s">
        <v>36</v>
      </c>
      <c r="H3" s="1" t="s">
        <v>37</v>
      </c>
      <c r="I3" s="32" t="s">
        <v>29</v>
      </c>
      <c r="J3" s="14">
        <v>150</v>
      </c>
      <c r="K3" s="14">
        <v>150</v>
      </c>
      <c r="L3" s="14">
        <v>10.5</v>
      </c>
      <c r="M3" s="1" t="s">
        <v>30</v>
      </c>
      <c r="N3" s="1" t="s">
        <v>31</v>
      </c>
      <c r="O3" s="1">
        <v>0.01</v>
      </c>
      <c r="P3" s="1">
        <v>0</v>
      </c>
      <c r="Q3" s="3">
        <v>44659</v>
      </c>
      <c r="R3" s="5" t="s">
        <v>38</v>
      </c>
      <c r="S3" s="6" t="s">
        <v>39</v>
      </c>
      <c r="T3" s="14">
        <v>150</v>
      </c>
      <c r="U3" s="14">
        <v>150</v>
      </c>
    </row>
    <row r="4" spans="1:21" ht="56.25" x14ac:dyDescent="0.2">
      <c r="A4" s="1" t="s">
        <v>40</v>
      </c>
      <c r="B4" s="1" t="s">
        <v>22</v>
      </c>
      <c r="C4" s="32" t="s">
        <v>23</v>
      </c>
      <c r="D4" s="32" t="s">
        <v>24</v>
      </c>
      <c r="E4" s="32" t="s">
        <v>25</v>
      </c>
      <c r="F4" s="2" t="s">
        <v>35</v>
      </c>
      <c r="G4" s="2" t="s">
        <v>36</v>
      </c>
      <c r="H4" s="1" t="s">
        <v>37</v>
      </c>
      <c r="I4" s="32" t="s">
        <v>29</v>
      </c>
      <c r="J4" s="10">
        <v>143</v>
      </c>
      <c r="K4" s="10">
        <v>143</v>
      </c>
      <c r="L4" s="10">
        <v>10.01</v>
      </c>
      <c r="M4" s="1" t="s">
        <v>30</v>
      </c>
      <c r="N4" s="1" t="s">
        <v>31</v>
      </c>
      <c r="O4" s="1">
        <v>0.01</v>
      </c>
      <c r="P4" s="1">
        <v>0</v>
      </c>
      <c r="Q4" s="3">
        <v>44659</v>
      </c>
      <c r="R4" s="1" t="s">
        <v>41</v>
      </c>
      <c r="S4" s="1" t="s">
        <v>42</v>
      </c>
      <c r="T4" s="10">
        <v>143</v>
      </c>
      <c r="U4" s="10">
        <v>143</v>
      </c>
    </row>
    <row r="5" spans="1:21" ht="45" x14ac:dyDescent="0.2">
      <c r="A5" s="1" t="s">
        <v>43</v>
      </c>
      <c r="B5" s="1" t="s">
        <v>22</v>
      </c>
      <c r="C5" s="32" t="s">
        <v>23</v>
      </c>
      <c r="D5" s="32" t="s">
        <v>24</v>
      </c>
      <c r="E5" s="32" t="s">
        <v>25</v>
      </c>
      <c r="F5" s="2" t="s">
        <v>44</v>
      </c>
      <c r="G5" s="2" t="s">
        <v>45</v>
      </c>
      <c r="H5" s="1" t="s">
        <v>37</v>
      </c>
      <c r="I5" s="32" t="s">
        <v>29</v>
      </c>
      <c r="J5" s="14">
        <v>269</v>
      </c>
      <c r="K5" s="14">
        <v>269</v>
      </c>
      <c r="L5" s="14">
        <f>+J5-K5</f>
        <v>0</v>
      </c>
      <c r="M5" s="1" t="s">
        <v>30</v>
      </c>
      <c r="N5" s="1" t="s">
        <v>31</v>
      </c>
      <c r="O5" s="1">
        <v>0.01</v>
      </c>
      <c r="P5" s="1">
        <v>0</v>
      </c>
      <c r="Q5" s="7">
        <v>44680</v>
      </c>
      <c r="R5" s="1" t="s">
        <v>46</v>
      </c>
      <c r="S5" s="1" t="s">
        <v>47</v>
      </c>
      <c r="T5" s="14">
        <v>269</v>
      </c>
      <c r="U5" s="14">
        <v>269</v>
      </c>
    </row>
    <row r="6" spans="1:21" ht="45" x14ac:dyDescent="0.2">
      <c r="A6" s="1" t="s">
        <v>48</v>
      </c>
      <c r="B6" s="1" t="s">
        <v>22</v>
      </c>
      <c r="C6" s="32" t="s">
        <v>23</v>
      </c>
      <c r="D6" s="32" t="s">
        <v>24</v>
      </c>
      <c r="E6" s="32" t="s">
        <v>25</v>
      </c>
      <c r="F6" s="2" t="s">
        <v>49</v>
      </c>
      <c r="G6" s="2" t="s">
        <v>27</v>
      </c>
      <c r="H6" s="1" t="s">
        <v>28</v>
      </c>
      <c r="I6" s="32" t="s">
        <v>29</v>
      </c>
      <c r="J6" s="41">
        <f>+K6+L6</f>
        <v>8771.6566999999995</v>
      </c>
      <c r="K6" s="41">
        <v>8197.81</v>
      </c>
      <c r="L6" s="41">
        <f>+K6*7/100</f>
        <v>573.84669999999994</v>
      </c>
      <c r="M6" s="1" t="s">
        <v>30</v>
      </c>
      <c r="N6" s="1" t="s">
        <v>31</v>
      </c>
      <c r="O6" s="1">
        <v>3</v>
      </c>
      <c r="P6" s="1">
        <v>3</v>
      </c>
      <c r="Q6" s="7">
        <v>44719</v>
      </c>
      <c r="R6" s="1" t="s">
        <v>50</v>
      </c>
      <c r="S6" s="1" t="s">
        <v>51</v>
      </c>
      <c r="T6" s="41">
        <f>+U6+V6</f>
        <v>8197.81</v>
      </c>
      <c r="U6" s="41">
        <v>8197.81</v>
      </c>
    </row>
    <row r="7" spans="1:21" ht="56.25" x14ac:dyDescent="0.2">
      <c r="A7" s="1" t="s">
        <v>52</v>
      </c>
      <c r="B7" s="1" t="s">
        <v>22</v>
      </c>
      <c r="C7" s="32" t="s">
        <v>23</v>
      </c>
      <c r="D7" s="32" t="s">
        <v>24</v>
      </c>
      <c r="E7" s="32" t="s">
        <v>25</v>
      </c>
      <c r="F7" s="2" t="s">
        <v>53</v>
      </c>
      <c r="G7" s="2" t="s">
        <v>54</v>
      </c>
      <c r="H7" s="1" t="s">
        <v>28</v>
      </c>
      <c r="I7" s="32" t="s">
        <v>29</v>
      </c>
      <c r="J7" s="14">
        <v>886.13</v>
      </c>
      <c r="K7" s="14">
        <v>860.32</v>
      </c>
      <c r="L7" s="14">
        <f>+J7-K7</f>
        <v>25.809999999999945</v>
      </c>
      <c r="M7" s="1" t="s">
        <v>30</v>
      </c>
      <c r="N7" s="1" t="s">
        <v>31</v>
      </c>
      <c r="O7" s="1">
        <v>0.5</v>
      </c>
      <c r="P7" s="1">
        <v>0</v>
      </c>
      <c r="Q7" s="7">
        <v>44735</v>
      </c>
      <c r="R7" s="1" t="s">
        <v>55</v>
      </c>
      <c r="S7" s="1" t="s">
        <v>56</v>
      </c>
      <c r="T7" s="14">
        <v>886.13</v>
      </c>
      <c r="U7" s="14">
        <v>860.32</v>
      </c>
    </row>
    <row r="8" spans="1:21" ht="67.5" x14ac:dyDescent="0.2">
      <c r="A8" s="1" t="s">
        <v>57</v>
      </c>
      <c r="B8" s="1" t="s">
        <v>22</v>
      </c>
      <c r="C8" s="32" t="s">
        <v>23</v>
      </c>
      <c r="D8" s="32" t="s">
        <v>24</v>
      </c>
      <c r="E8" s="32" t="s">
        <v>25</v>
      </c>
      <c r="F8" s="8" t="s">
        <v>58</v>
      </c>
      <c r="G8" s="2" t="s">
        <v>59</v>
      </c>
      <c r="H8" s="1" t="s">
        <v>37</v>
      </c>
      <c r="I8" s="32" t="s">
        <v>29</v>
      </c>
      <c r="J8" s="10">
        <v>2889</v>
      </c>
      <c r="K8" s="10">
        <v>2700</v>
      </c>
      <c r="L8" s="10">
        <f>+J8-K8</f>
        <v>189</v>
      </c>
      <c r="M8" s="1" t="s">
        <v>30</v>
      </c>
      <c r="N8" s="1" t="s">
        <v>31</v>
      </c>
      <c r="O8" s="1">
        <v>12</v>
      </c>
      <c r="P8" s="1">
        <v>0</v>
      </c>
      <c r="Q8" s="7">
        <v>44735</v>
      </c>
      <c r="R8" s="1" t="s">
        <v>60</v>
      </c>
      <c r="S8" s="1" t="s">
        <v>61</v>
      </c>
      <c r="T8" s="10">
        <v>2889</v>
      </c>
      <c r="U8" s="10">
        <v>2700</v>
      </c>
    </row>
    <row r="9" spans="1:21" ht="258.75" x14ac:dyDescent="0.2">
      <c r="A9" s="1" t="s">
        <v>62</v>
      </c>
      <c r="B9" s="1" t="s">
        <v>22</v>
      </c>
      <c r="C9" s="32" t="s">
        <v>23</v>
      </c>
      <c r="D9" s="32" t="s">
        <v>24</v>
      </c>
      <c r="E9" s="32" t="s">
        <v>25</v>
      </c>
      <c r="F9" s="8" t="s">
        <v>63</v>
      </c>
      <c r="G9" s="2" t="s">
        <v>64</v>
      </c>
      <c r="H9" s="1" t="s">
        <v>65</v>
      </c>
      <c r="I9" s="32" t="s">
        <v>29</v>
      </c>
      <c r="J9" s="14">
        <v>13696</v>
      </c>
      <c r="K9" s="14">
        <v>12800</v>
      </c>
      <c r="L9" s="14">
        <f>+J9-K9</f>
        <v>896</v>
      </c>
      <c r="M9" s="1" t="s">
        <v>30</v>
      </c>
      <c r="N9" s="1" t="s">
        <v>31</v>
      </c>
      <c r="O9" s="1">
        <v>1.5</v>
      </c>
      <c r="P9" s="1">
        <v>5</v>
      </c>
      <c r="Q9" s="3">
        <v>44725</v>
      </c>
      <c r="R9" s="1" t="s">
        <v>66</v>
      </c>
      <c r="S9" s="1" t="s">
        <v>67</v>
      </c>
      <c r="T9" s="14">
        <v>13696</v>
      </c>
      <c r="U9" s="14">
        <v>12800</v>
      </c>
    </row>
    <row r="10" spans="1:21" ht="67.5" x14ac:dyDescent="0.2">
      <c r="A10" s="1" t="s">
        <v>68</v>
      </c>
      <c r="B10" s="1" t="s">
        <v>22</v>
      </c>
      <c r="C10" s="32" t="s">
        <v>23</v>
      </c>
      <c r="D10" s="32" t="s">
        <v>24</v>
      </c>
      <c r="E10" s="32" t="s">
        <v>25</v>
      </c>
      <c r="F10" s="8" t="s">
        <v>69</v>
      </c>
      <c r="G10" s="2" t="s">
        <v>70</v>
      </c>
      <c r="H10" s="1" t="s">
        <v>28</v>
      </c>
      <c r="I10" s="32" t="s">
        <v>29</v>
      </c>
      <c r="J10" s="14">
        <v>19.079999999999998</v>
      </c>
      <c r="K10" s="14">
        <v>16.87</v>
      </c>
      <c r="L10" s="14">
        <f>+J10-K10</f>
        <v>2.2099999999999973</v>
      </c>
      <c r="M10" s="1" t="s">
        <v>30</v>
      </c>
      <c r="N10" s="1" t="s">
        <v>31</v>
      </c>
      <c r="O10" s="1">
        <v>1</v>
      </c>
      <c r="P10" s="1">
        <v>1</v>
      </c>
      <c r="Q10" s="3">
        <v>44720</v>
      </c>
      <c r="R10" s="1" t="s">
        <v>71</v>
      </c>
      <c r="S10" s="1" t="s">
        <v>72</v>
      </c>
      <c r="T10" s="14">
        <v>19.079999999999998</v>
      </c>
      <c r="U10" s="14">
        <v>16.87</v>
      </c>
    </row>
    <row r="11" spans="1:21" ht="67.5" x14ac:dyDescent="0.2">
      <c r="A11" s="6" t="s">
        <v>73</v>
      </c>
      <c r="B11" s="1" t="s">
        <v>22</v>
      </c>
      <c r="C11" s="32" t="s">
        <v>23</v>
      </c>
      <c r="D11" s="32" t="s">
        <v>24</v>
      </c>
      <c r="E11" s="32" t="s">
        <v>25</v>
      </c>
      <c r="F11" s="9" t="s">
        <v>74</v>
      </c>
      <c r="G11" s="9" t="s">
        <v>75</v>
      </c>
      <c r="H11" s="1" t="s">
        <v>28</v>
      </c>
      <c r="I11" s="32" t="s">
        <v>29</v>
      </c>
      <c r="J11" s="10">
        <v>15993.94</v>
      </c>
      <c r="K11" s="10">
        <v>14962.6</v>
      </c>
      <c r="L11" s="10">
        <f>+J11-K11</f>
        <v>1031.3400000000001</v>
      </c>
      <c r="M11" s="1" t="s">
        <v>30</v>
      </c>
      <c r="N11" s="1" t="s">
        <v>31</v>
      </c>
      <c r="O11" s="1">
        <v>1</v>
      </c>
      <c r="P11" s="11">
        <v>3</v>
      </c>
      <c r="Q11" s="3">
        <v>44669</v>
      </c>
      <c r="R11" s="1" t="s">
        <v>76</v>
      </c>
      <c r="S11" s="1" t="s">
        <v>77</v>
      </c>
      <c r="T11" s="10">
        <v>15993.94</v>
      </c>
      <c r="U11" s="10">
        <v>14962.6</v>
      </c>
    </row>
    <row r="12" spans="1:21" ht="101.25" x14ac:dyDescent="0.2">
      <c r="A12" s="6" t="s">
        <v>78</v>
      </c>
      <c r="B12" s="1" t="s">
        <v>22</v>
      </c>
      <c r="C12" s="32" t="s">
        <v>23</v>
      </c>
      <c r="D12" s="32" t="s">
        <v>24</v>
      </c>
      <c r="E12" s="32" t="s">
        <v>25</v>
      </c>
      <c r="F12" s="9" t="s">
        <v>79</v>
      </c>
      <c r="G12" s="9" t="s">
        <v>80</v>
      </c>
      <c r="H12" s="1" t="s">
        <v>28</v>
      </c>
      <c r="I12" s="32" t="s">
        <v>29</v>
      </c>
      <c r="J12" s="10">
        <v>449.4</v>
      </c>
      <c r="K12" s="10">
        <v>420</v>
      </c>
      <c r="L12" s="10">
        <f t="shared" ref="L12:L13" si="0">+J12-K12</f>
        <v>29.399999999999977</v>
      </c>
      <c r="M12" s="6" t="s">
        <v>81</v>
      </c>
      <c r="N12" s="6" t="s">
        <v>82</v>
      </c>
      <c r="O12" s="6">
        <v>12</v>
      </c>
      <c r="P12" s="12">
        <v>0</v>
      </c>
      <c r="Q12" s="13">
        <v>44670</v>
      </c>
      <c r="R12" s="6" t="s">
        <v>83</v>
      </c>
      <c r="S12" s="6" t="s">
        <v>84</v>
      </c>
      <c r="T12" s="10">
        <v>449.4</v>
      </c>
      <c r="U12" s="10">
        <v>420</v>
      </c>
    </row>
    <row r="13" spans="1:21" ht="123.75" x14ac:dyDescent="0.2">
      <c r="A13" s="6" t="s">
        <v>85</v>
      </c>
      <c r="B13" s="1" t="s">
        <v>22</v>
      </c>
      <c r="C13" s="32" t="s">
        <v>23</v>
      </c>
      <c r="D13" s="32" t="s">
        <v>24</v>
      </c>
      <c r="E13" s="32" t="s">
        <v>25</v>
      </c>
      <c r="F13" s="9" t="s">
        <v>86</v>
      </c>
      <c r="G13" s="9" t="s">
        <v>87</v>
      </c>
      <c r="H13" s="1" t="s">
        <v>37</v>
      </c>
      <c r="I13" s="32" t="s">
        <v>29</v>
      </c>
      <c r="J13" s="14">
        <v>5885</v>
      </c>
      <c r="K13" s="14">
        <v>5500</v>
      </c>
      <c r="L13" s="10">
        <f t="shared" si="0"/>
        <v>385</v>
      </c>
      <c r="M13" s="1" t="s">
        <v>30</v>
      </c>
      <c r="N13" s="1" t="s">
        <v>31</v>
      </c>
      <c r="O13" s="1">
        <v>0.5</v>
      </c>
      <c r="P13" s="11">
        <v>5</v>
      </c>
      <c r="Q13" s="7">
        <v>44680</v>
      </c>
      <c r="R13" s="1" t="s">
        <v>88</v>
      </c>
      <c r="S13" s="1" t="s">
        <v>89</v>
      </c>
      <c r="T13" s="14">
        <v>5885</v>
      </c>
      <c r="U13" s="14">
        <v>5500</v>
      </c>
    </row>
    <row r="14" spans="1:21" ht="225" x14ac:dyDescent="0.2">
      <c r="A14" s="6" t="s">
        <v>90</v>
      </c>
      <c r="B14" s="1" t="s">
        <v>22</v>
      </c>
      <c r="C14" s="32" t="s">
        <v>23</v>
      </c>
      <c r="D14" s="32" t="s">
        <v>24</v>
      </c>
      <c r="E14" s="32" t="s">
        <v>25</v>
      </c>
      <c r="F14" s="9" t="s">
        <v>91</v>
      </c>
      <c r="G14" s="9" t="s">
        <v>92</v>
      </c>
      <c r="H14" s="1" t="s">
        <v>37</v>
      </c>
      <c r="I14" s="32" t="s">
        <v>29</v>
      </c>
      <c r="J14" s="14">
        <v>16021.11</v>
      </c>
      <c r="K14" s="14">
        <v>14973</v>
      </c>
      <c r="L14" s="14">
        <f>+J14-K14</f>
        <v>1048.1100000000006</v>
      </c>
      <c r="M14" s="1" t="s">
        <v>30</v>
      </c>
      <c r="N14" s="1" t="s">
        <v>31</v>
      </c>
      <c r="O14" s="1">
        <v>3</v>
      </c>
      <c r="P14" s="11">
        <v>3</v>
      </c>
      <c r="Q14" s="7">
        <v>44697</v>
      </c>
      <c r="R14" s="1" t="s">
        <v>93</v>
      </c>
      <c r="S14" s="1" t="s">
        <v>94</v>
      </c>
      <c r="T14" s="14">
        <v>16021.11</v>
      </c>
      <c r="U14" s="14">
        <v>14973</v>
      </c>
    </row>
    <row r="15" spans="1:21" ht="22.5" x14ac:dyDescent="0.2">
      <c r="A15" s="6" t="s">
        <v>95</v>
      </c>
      <c r="B15" s="1" t="s">
        <v>22</v>
      </c>
      <c r="C15" s="32" t="s">
        <v>23</v>
      </c>
      <c r="D15" s="32" t="s">
        <v>24</v>
      </c>
      <c r="E15" s="32" t="s">
        <v>25</v>
      </c>
      <c r="F15" s="9" t="s">
        <v>96</v>
      </c>
      <c r="G15" s="9" t="s">
        <v>97</v>
      </c>
      <c r="H15" s="1" t="s">
        <v>28</v>
      </c>
      <c r="I15" s="32" t="s">
        <v>29</v>
      </c>
      <c r="J15" s="14">
        <v>73.63</v>
      </c>
      <c r="K15" s="14">
        <v>68.81</v>
      </c>
      <c r="L15" s="14">
        <f>+J15-K15</f>
        <v>4.8199999999999932</v>
      </c>
      <c r="M15" s="1" t="s">
        <v>30</v>
      </c>
      <c r="N15" s="1" t="s">
        <v>31</v>
      </c>
      <c r="O15" s="1">
        <v>0.01</v>
      </c>
      <c r="P15" s="11">
        <v>3</v>
      </c>
      <c r="Q15" s="15">
        <v>44725</v>
      </c>
      <c r="R15" s="1" t="s">
        <v>98</v>
      </c>
      <c r="S15" s="1" t="s">
        <v>99</v>
      </c>
      <c r="T15" s="14">
        <v>73.63</v>
      </c>
      <c r="U15" s="14">
        <v>68.81</v>
      </c>
    </row>
    <row r="16" spans="1:21" ht="33.75" x14ac:dyDescent="0.2">
      <c r="A16" s="6" t="s">
        <v>100</v>
      </c>
      <c r="B16" s="1" t="s">
        <v>22</v>
      </c>
      <c r="C16" s="32" t="s">
        <v>23</v>
      </c>
      <c r="D16" s="32" t="s">
        <v>24</v>
      </c>
      <c r="E16" s="32" t="s">
        <v>25</v>
      </c>
      <c r="F16" s="9" t="s">
        <v>101</v>
      </c>
      <c r="G16" s="9" t="s">
        <v>102</v>
      </c>
      <c r="H16" s="1" t="s">
        <v>28</v>
      </c>
      <c r="I16" s="32" t="s">
        <v>29</v>
      </c>
      <c r="J16" s="14">
        <v>397.53</v>
      </c>
      <c r="K16" s="14">
        <v>371.52</v>
      </c>
      <c r="L16" s="14">
        <f>+J16-K16</f>
        <v>26.009999999999991</v>
      </c>
      <c r="M16" s="1" t="s">
        <v>30</v>
      </c>
      <c r="N16" s="1" t="s">
        <v>31</v>
      </c>
      <c r="O16" s="1">
        <v>0.03</v>
      </c>
      <c r="P16" s="11">
        <v>2</v>
      </c>
      <c r="Q16" s="7">
        <v>44726</v>
      </c>
      <c r="R16" s="1" t="s">
        <v>103</v>
      </c>
      <c r="S16" s="1" t="s">
        <v>104</v>
      </c>
      <c r="T16" s="14">
        <v>397.53</v>
      </c>
      <c r="U16" s="14">
        <v>371.52</v>
      </c>
    </row>
    <row r="17" spans="1:21" ht="45" x14ac:dyDescent="0.2">
      <c r="A17" s="1" t="s">
        <v>105</v>
      </c>
      <c r="B17" s="1" t="s">
        <v>22</v>
      </c>
      <c r="C17" s="32" t="s">
        <v>23</v>
      </c>
      <c r="D17" s="32" t="s">
        <v>24</v>
      </c>
      <c r="E17" s="32" t="s">
        <v>25</v>
      </c>
      <c r="F17" s="8" t="s">
        <v>106</v>
      </c>
      <c r="G17" s="8" t="s">
        <v>107</v>
      </c>
      <c r="H17" s="1" t="s">
        <v>28</v>
      </c>
      <c r="I17" s="32" t="s">
        <v>29</v>
      </c>
      <c r="J17" s="14">
        <v>1587.91</v>
      </c>
      <c r="K17" s="14">
        <v>1484.03</v>
      </c>
      <c r="L17" s="14">
        <f>+J17-K17</f>
        <v>103.88000000000011</v>
      </c>
      <c r="M17" s="1" t="s">
        <v>30</v>
      </c>
      <c r="N17" s="1" t="s">
        <v>31</v>
      </c>
      <c r="O17" s="20">
        <v>0.5</v>
      </c>
      <c r="P17" s="26">
        <v>3</v>
      </c>
      <c r="Q17" s="7">
        <v>44652</v>
      </c>
      <c r="R17" s="20" t="s">
        <v>108</v>
      </c>
      <c r="S17" s="1" t="s">
        <v>109</v>
      </c>
      <c r="T17" s="14">
        <v>1587.91</v>
      </c>
      <c r="U17" s="14">
        <v>1484.03</v>
      </c>
    </row>
    <row r="18" spans="1:21" ht="33.75" x14ac:dyDescent="0.2">
      <c r="A18" s="1" t="s">
        <v>110</v>
      </c>
      <c r="B18" s="1" t="s">
        <v>22</v>
      </c>
      <c r="C18" s="32" t="s">
        <v>23</v>
      </c>
      <c r="D18" s="32" t="s">
        <v>24</v>
      </c>
      <c r="E18" s="32" t="s">
        <v>25</v>
      </c>
      <c r="F18" s="8" t="s">
        <v>111</v>
      </c>
      <c r="G18" s="8" t="s">
        <v>112</v>
      </c>
      <c r="H18" s="1" t="s">
        <v>37</v>
      </c>
      <c r="I18" s="32" t="s">
        <v>29</v>
      </c>
      <c r="J18" s="14">
        <v>963</v>
      </c>
      <c r="K18" s="14">
        <v>900</v>
      </c>
      <c r="L18" s="14">
        <v>63</v>
      </c>
      <c r="M18" s="1" t="s">
        <v>30</v>
      </c>
      <c r="N18" s="1" t="s">
        <v>31</v>
      </c>
      <c r="O18" s="20">
        <v>1</v>
      </c>
      <c r="P18" s="26">
        <v>4</v>
      </c>
      <c r="Q18" s="7">
        <v>44669</v>
      </c>
      <c r="R18" s="20" t="s">
        <v>113</v>
      </c>
      <c r="S18" s="1" t="s">
        <v>114</v>
      </c>
      <c r="T18" s="14">
        <v>963</v>
      </c>
      <c r="U18" s="14">
        <v>900</v>
      </c>
    </row>
    <row r="19" spans="1:21" ht="168.75" x14ac:dyDescent="0.2">
      <c r="A19" s="1" t="s">
        <v>115</v>
      </c>
      <c r="B19" s="1" t="s">
        <v>22</v>
      </c>
      <c r="C19" s="32" t="s">
        <v>23</v>
      </c>
      <c r="D19" s="32" t="s">
        <v>24</v>
      </c>
      <c r="E19" s="32" t="s">
        <v>25</v>
      </c>
      <c r="F19" s="2" t="s">
        <v>116</v>
      </c>
      <c r="G19" s="8" t="s">
        <v>117</v>
      </c>
      <c r="H19" s="1" t="s">
        <v>37</v>
      </c>
      <c r="I19" s="32" t="s">
        <v>29</v>
      </c>
      <c r="J19" s="14">
        <v>3947.66</v>
      </c>
      <c r="K19" s="14">
        <v>3689.4</v>
      </c>
      <c r="L19" s="14">
        <f>+J19-K19</f>
        <v>258.25999999999976</v>
      </c>
      <c r="M19" s="1" t="s">
        <v>30</v>
      </c>
      <c r="N19" s="1" t="s">
        <v>31</v>
      </c>
      <c r="O19" s="20">
        <v>3</v>
      </c>
      <c r="P19" s="26">
        <v>4</v>
      </c>
      <c r="Q19" s="3">
        <v>44672</v>
      </c>
      <c r="R19" s="20" t="s">
        <v>118</v>
      </c>
      <c r="S19" s="1" t="s">
        <v>119</v>
      </c>
      <c r="T19" s="14">
        <v>3947.66</v>
      </c>
      <c r="U19" s="14">
        <v>3689.4</v>
      </c>
    </row>
    <row r="20" spans="1:21" ht="90" x14ac:dyDescent="0.2">
      <c r="A20" s="1" t="s">
        <v>120</v>
      </c>
      <c r="B20" s="1" t="s">
        <v>22</v>
      </c>
      <c r="C20" s="32" t="s">
        <v>23</v>
      </c>
      <c r="D20" s="32" t="s">
        <v>24</v>
      </c>
      <c r="E20" s="32" t="s">
        <v>25</v>
      </c>
      <c r="F20" s="8" t="s">
        <v>121</v>
      </c>
      <c r="G20" s="8" t="s">
        <v>122</v>
      </c>
      <c r="H20" s="1" t="s">
        <v>28</v>
      </c>
      <c r="I20" s="32" t="s">
        <v>29</v>
      </c>
      <c r="J20" s="14">
        <v>1368.23</v>
      </c>
      <c r="K20" s="14">
        <v>1278.72</v>
      </c>
      <c r="L20" s="14">
        <f t="shared" ref="L20:L32" si="1">+J20-K20</f>
        <v>89.509999999999991</v>
      </c>
      <c r="M20" s="1" t="s">
        <v>30</v>
      </c>
      <c r="N20" s="1" t="s">
        <v>31</v>
      </c>
      <c r="O20" s="20">
        <v>0.01</v>
      </c>
      <c r="P20" s="26">
        <v>3</v>
      </c>
      <c r="Q20" s="3">
        <v>44672</v>
      </c>
      <c r="R20" s="20" t="s">
        <v>123</v>
      </c>
      <c r="S20" s="1" t="s">
        <v>124</v>
      </c>
      <c r="T20" s="14">
        <v>1368.23</v>
      </c>
      <c r="U20" s="14">
        <v>1278.72</v>
      </c>
    </row>
    <row r="21" spans="1:21" ht="45" x14ac:dyDescent="0.2">
      <c r="A21" s="1" t="s">
        <v>125</v>
      </c>
      <c r="B21" s="1" t="s">
        <v>22</v>
      </c>
      <c r="C21" s="32" t="s">
        <v>23</v>
      </c>
      <c r="D21" s="32" t="s">
        <v>24</v>
      </c>
      <c r="E21" s="32" t="s">
        <v>25</v>
      </c>
      <c r="F21" s="8" t="s">
        <v>126</v>
      </c>
      <c r="G21" s="8" t="s">
        <v>127</v>
      </c>
      <c r="H21" s="1" t="s">
        <v>37</v>
      </c>
      <c r="I21" s="32" t="s">
        <v>29</v>
      </c>
      <c r="J21" s="14">
        <v>2354</v>
      </c>
      <c r="K21" s="14">
        <v>2200</v>
      </c>
      <c r="L21" s="14">
        <f t="shared" si="1"/>
        <v>154</v>
      </c>
      <c r="M21" s="1" t="s">
        <v>30</v>
      </c>
      <c r="N21" s="1" t="s">
        <v>31</v>
      </c>
      <c r="O21" s="20">
        <v>0.08</v>
      </c>
      <c r="P21" s="11">
        <v>0</v>
      </c>
      <c r="Q21" s="7">
        <v>44670</v>
      </c>
      <c r="R21" s="20" t="s">
        <v>128</v>
      </c>
      <c r="S21" s="1" t="s">
        <v>129</v>
      </c>
      <c r="T21" s="14">
        <v>2354</v>
      </c>
      <c r="U21" s="14">
        <v>2200</v>
      </c>
    </row>
    <row r="22" spans="1:21" ht="101.25" x14ac:dyDescent="0.2">
      <c r="A22" s="1" t="s">
        <v>130</v>
      </c>
      <c r="B22" s="1" t="s">
        <v>22</v>
      </c>
      <c r="C22" s="32" t="s">
        <v>23</v>
      </c>
      <c r="D22" s="32" t="s">
        <v>24</v>
      </c>
      <c r="E22" s="32" t="s">
        <v>25</v>
      </c>
      <c r="F22" s="8" t="s">
        <v>131</v>
      </c>
      <c r="G22" s="8" t="s">
        <v>132</v>
      </c>
      <c r="H22" s="1" t="s">
        <v>37</v>
      </c>
      <c r="I22" s="32" t="s">
        <v>29</v>
      </c>
      <c r="J22" s="14">
        <v>3210</v>
      </c>
      <c r="K22" s="14">
        <v>3000</v>
      </c>
      <c r="L22" s="14">
        <f t="shared" si="1"/>
        <v>210</v>
      </c>
      <c r="M22" s="1" t="s">
        <v>133</v>
      </c>
      <c r="N22" s="1" t="s">
        <v>134</v>
      </c>
      <c r="O22" s="20">
        <v>7</v>
      </c>
      <c r="P22" s="26">
        <v>3</v>
      </c>
      <c r="Q22" s="7">
        <v>44679</v>
      </c>
      <c r="R22" s="20" t="s">
        <v>135</v>
      </c>
      <c r="S22" s="16">
        <v>115694943</v>
      </c>
      <c r="T22" s="14">
        <v>3210</v>
      </c>
      <c r="U22" s="14">
        <v>3000</v>
      </c>
    </row>
    <row r="23" spans="1:21" ht="157.5" x14ac:dyDescent="0.2">
      <c r="A23" s="1" t="s">
        <v>136</v>
      </c>
      <c r="B23" s="1" t="s">
        <v>22</v>
      </c>
      <c r="C23" s="32" t="s">
        <v>23</v>
      </c>
      <c r="D23" s="32" t="s">
        <v>24</v>
      </c>
      <c r="E23" s="32" t="s">
        <v>25</v>
      </c>
      <c r="F23" s="8" t="s">
        <v>137</v>
      </c>
      <c r="G23" s="8" t="s">
        <v>138</v>
      </c>
      <c r="H23" s="1" t="s">
        <v>28</v>
      </c>
      <c r="I23" s="32" t="s">
        <v>29</v>
      </c>
      <c r="J23" s="14">
        <v>11855.11</v>
      </c>
      <c r="K23" s="14">
        <v>11079.54</v>
      </c>
      <c r="L23" s="14">
        <f t="shared" si="1"/>
        <v>775.56999999999971</v>
      </c>
      <c r="M23" s="1" t="s">
        <v>30</v>
      </c>
      <c r="N23" s="1" t="s">
        <v>31</v>
      </c>
      <c r="O23" s="20">
        <v>0.5</v>
      </c>
      <c r="P23" s="26">
        <v>4</v>
      </c>
      <c r="Q23" s="7">
        <v>44680</v>
      </c>
      <c r="R23" s="20" t="s">
        <v>139</v>
      </c>
      <c r="S23" s="1" t="s">
        <v>140</v>
      </c>
      <c r="T23" s="14">
        <v>11855.11</v>
      </c>
      <c r="U23" s="14">
        <v>11079.54</v>
      </c>
    </row>
    <row r="24" spans="1:21" ht="123.75" x14ac:dyDescent="0.2">
      <c r="A24" s="1" t="s">
        <v>141</v>
      </c>
      <c r="B24" s="1" t="s">
        <v>22</v>
      </c>
      <c r="C24" s="32" t="s">
        <v>23</v>
      </c>
      <c r="D24" s="32" t="s">
        <v>24</v>
      </c>
      <c r="E24" s="32" t="s">
        <v>25</v>
      </c>
      <c r="F24" s="8" t="s">
        <v>142</v>
      </c>
      <c r="G24" s="8" t="s">
        <v>143</v>
      </c>
      <c r="H24" s="1" t="s">
        <v>28</v>
      </c>
      <c r="I24" s="32" t="s">
        <v>29</v>
      </c>
      <c r="J24" s="14">
        <v>5189.5</v>
      </c>
      <c r="K24" s="14">
        <v>4850</v>
      </c>
      <c r="L24" s="14">
        <f t="shared" si="1"/>
        <v>339.5</v>
      </c>
      <c r="M24" s="1" t="s">
        <v>30</v>
      </c>
      <c r="N24" s="1" t="s">
        <v>31</v>
      </c>
      <c r="O24" s="20">
        <v>1.25</v>
      </c>
      <c r="P24" s="27">
        <v>8</v>
      </c>
      <c r="Q24" s="3">
        <v>44679</v>
      </c>
      <c r="R24" s="20" t="s">
        <v>144</v>
      </c>
      <c r="S24" s="1" t="s">
        <v>145</v>
      </c>
      <c r="T24" s="14">
        <v>5189.5</v>
      </c>
      <c r="U24" s="14">
        <v>4850</v>
      </c>
    </row>
    <row r="25" spans="1:21" x14ac:dyDescent="0.2">
      <c r="A25" s="1" t="s">
        <v>146</v>
      </c>
      <c r="B25" s="1" t="s">
        <v>22</v>
      </c>
      <c r="C25" s="32" t="s">
        <v>23</v>
      </c>
      <c r="D25" s="32" t="s">
        <v>24</v>
      </c>
      <c r="E25" s="32" t="s">
        <v>25</v>
      </c>
      <c r="F25" s="8"/>
      <c r="G25" s="8"/>
      <c r="I25" s="32" t="s">
        <v>29</v>
      </c>
      <c r="L25" s="14">
        <f t="shared" si="1"/>
        <v>0</v>
      </c>
      <c r="M25" s="6"/>
      <c r="N25" s="6"/>
      <c r="O25" s="20"/>
      <c r="P25" s="27"/>
      <c r="Q25" s="16"/>
      <c r="R25" s="20"/>
      <c r="S25" s="6"/>
    </row>
    <row r="26" spans="1:21" ht="45" x14ac:dyDescent="0.2">
      <c r="A26" s="6" t="s">
        <v>148</v>
      </c>
      <c r="B26" s="1" t="s">
        <v>22</v>
      </c>
      <c r="C26" s="32" t="s">
        <v>23</v>
      </c>
      <c r="D26" s="32" t="s">
        <v>24</v>
      </c>
      <c r="E26" s="32" t="s">
        <v>25</v>
      </c>
      <c r="F26" s="2" t="s">
        <v>149</v>
      </c>
      <c r="G26" s="8" t="s">
        <v>150</v>
      </c>
      <c r="H26" s="1" t="s">
        <v>28</v>
      </c>
      <c r="I26" s="32" t="s">
        <v>29</v>
      </c>
      <c r="J26" s="14">
        <v>92.12</v>
      </c>
      <c r="K26" s="14">
        <v>89.44</v>
      </c>
      <c r="L26" s="14">
        <f t="shared" si="1"/>
        <v>2.6800000000000068</v>
      </c>
      <c r="M26" s="1" t="s">
        <v>30</v>
      </c>
      <c r="N26" s="1" t="s">
        <v>31</v>
      </c>
      <c r="O26" s="20">
        <v>0.25</v>
      </c>
      <c r="P26" s="26">
        <v>3</v>
      </c>
      <c r="Q26" s="3">
        <v>44685</v>
      </c>
      <c r="R26" s="20" t="s">
        <v>151</v>
      </c>
      <c r="S26" s="1" t="s">
        <v>77</v>
      </c>
      <c r="T26" s="14">
        <v>92.12</v>
      </c>
      <c r="U26" s="14">
        <v>89.44</v>
      </c>
    </row>
    <row r="27" spans="1:21" ht="90" x14ac:dyDescent="0.2">
      <c r="A27" s="6" t="s">
        <v>152</v>
      </c>
      <c r="B27" s="1" t="s">
        <v>22</v>
      </c>
      <c r="C27" s="32" t="s">
        <v>23</v>
      </c>
      <c r="D27" s="32" t="s">
        <v>24</v>
      </c>
      <c r="E27" s="32" t="s">
        <v>25</v>
      </c>
      <c r="F27" s="2" t="s">
        <v>153</v>
      </c>
      <c r="G27" s="8" t="s">
        <v>154</v>
      </c>
      <c r="H27" s="1" t="s">
        <v>37</v>
      </c>
      <c r="I27" s="32" t="s">
        <v>29</v>
      </c>
      <c r="J27" s="14">
        <v>4700.47</v>
      </c>
      <c r="K27" s="14">
        <v>4392.96</v>
      </c>
      <c r="L27" s="14">
        <f t="shared" si="1"/>
        <v>307.51000000000022</v>
      </c>
      <c r="M27" s="1" t="s">
        <v>30</v>
      </c>
      <c r="N27" s="1" t="s">
        <v>31</v>
      </c>
      <c r="O27" s="20">
        <v>12</v>
      </c>
      <c r="P27" s="26">
        <v>3</v>
      </c>
      <c r="Q27" s="3">
        <v>44690</v>
      </c>
      <c r="R27" s="20" t="s">
        <v>155</v>
      </c>
      <c r="S27" s="1" t="s">
        <v>156</v>
      </c>
      <c r="T27" s="14">
        <v>4700.47</v>
      </c>
      <c r="U27" s="14">
        <v>4392.96</v>
      </c>
    </row>
    <row r="28" spans="1:21" ht="56.25" x14ac:dyDescent="0.2">
      <c r="A28" s="6" t="s">
        <v>157</v>
      </c>
      <c r="B28" s="1" t="s">
        <v>22</v>
      </c>
      <c r="C28" s="32" t="s">
        <v>23</v>
      </c>
      <c r="D28" s="32" t="s">
        <v>24</v>
      </c>
      <c r="E28" s="32" t="s">
        <v>25</v>
      </c>
      <c r="F28" s="2" t="s">
        <v>158</v>
      </c>
      <c r="G28" s="8" t="s">
        <v>159</v>
      </c>
      <c r="H28" s="1" t="s">
        <v>28</v>
      </c>
      <c r="I28" s="32" t="s">
        <v>29</v>
      </c>
      <c r="J28" s="14">
        <v>1445.98</v>
      </c>
      <c r="K28" s="14">
        <f>+J28-L28</f>
        <v>1351.38</v>
      </c>
      <c r="L28" s="14">
        <v>94.6</v>
      </c>
      <c r="M28" s="1" t="s">
        <v>30</v>
      </c>
      <c r="N28" s="1" t="s">
        <v>31</v>
      </c>
      <c r="O28" s="20">
        <v>0.5</v>
      </c>
      <c r="P28" s="28">
        <v>3</v>
      </c>
      <c r="Q28" s="3">
        <v>44698</v>
      </c>
      <c r="R28" s="20" t="s">
        <v>144</v>
      </c>
      <c r="S28" s="1" t="s">
        <v>145</v>
      </c>
      <c r="T28" s="14">
        <v>1445.98</v>
      </c>
      <c r="U28" s="14">
        <f>+T28-V28</f>
        <v>1445.98</v>
      </c>
    </row>
    <row r="29" spans="1:21" ht="33.75" x14ac:dyDescent="0.2">
      <c r="A29" s="6" t="s">
        <v>160</v>
      </c>
      <c r="B29" s="1" t="s">
        <v>22</v>
      </c>
      <c r="C29" s="32" t="s">
        <v>23</v>
      </c>
      <c r="D29" s="32" t="s">
        <v>24</v>
      </c>
      <c r="E29" s="32" t="s">
        <v>25</v>
      </c>
      <c r="F29" s="2" t="s">
        <v>161</v>
      </c>
      <c r="G29" s="8" t="s">
        <v>162</v>
      </c>
      <c r="H29" s="1" t="s">
        <v>28</v>
      </c>
      <c r="I29" s="32" t="s">
        <v>29</v>
      </c>
      <c r="J29" s="10">
        <v>110.46</v>
      </c>
      <c r="K29" s="10">
        <v>103.46</v>
      </c>
      <c r="L29" s="10">
        <f t="shared" si="1"/>
        <v>7</v>
      </c>
      <c r="M29" s="1" t="s">
        <v>30</v>
      </c>
      <c r="N29" s="1" t="s">
        <v>31</v>
      </c>
      <c r="O29" s="5">
        <v>0.25</v>
      </c>
      <c r="P29" s="29">
        <v>4</v>
      </c>
      <c r="Q29" s="21">
        <v>44713</v>
      </c>
      <c r="R29" s="20" t="s">
        <v>163</v>
      </c>
      <c r="S29" s="5" t="s">
        <v>164</v>
      </c>
      <c r="T29" s="10">
        <v>110.46</v>
      </c>
      <c r="U29" s="10">
        <v>103.46</v>
      </c>
    </row>
    <row r="30" spans="1:21" ht="56.25" x14ac:dyDescent="0.2">
      <c r="A30" s="6" t="s">
        <v>165</v>
      </c>
      <c r="B30" s="1" t="s">
        <v>22</v>
      </c>
      <c r="C30" s="32" t="s">
        <v>23</v>
      </c>
      <c r="D30" s="32" t="s">
        <v>24</v>
      </c>
      <c r="E30" s="32" t="s">
        <v>25</v>
      </c>
      <c r="F30" s="2" t="s">
        <v>166</v>
      </c>
      <c r="G30" s="8" t="s">
        <v>167</v>
      </c>
      <c r="H30" s="6" t="s">
        <v>28</v>
      </c>
      <c r="I30" s="32" t="s">
        <v>29</v>
      </c>
      <c r="J30" s="10">
        <v>53.93</v>
      </c>
      <c r="K30" s="10">
        <v>50.4</v>
      </c>
      <c r="L30" s="10">
        <f t="shared" si="1"/>
        <v>3.5300000000000011</v>
      </c>
      <c r="M30" s="1" t="s">
        <v>30</v>
      </c>
      <c r="N30" s="1" t="s">
        <v>31</v>
      </c>
      <c r="O30" s="5">
        <v>0.03</v>
      </c>
      <c r="P30" s="30">
        <v>3</v>
      </c>
      <c r="Q30" s="13">
        <v>44708</v>
      </c>
      <c r="R30" s="20" t="s">
        <v>168</v>
      </c>
      <c r="S30" s="6" t="s">
        <v>169</v>
      </c>
      <c r="T30" s="10">
        <v>53.93</v>
      </c>
      <c r="U30" s="10">
        <v>50.4</v>
      </c>
    </row>
    <row r="31" spans="1:21" ht="45" x14ac:dyDescent="0.2">
      <c r="A31" s="6" t="s">
        <v>170</v>
      </c>
      <c r="B31" s="1" t="s">
        <v>22</v>
      </c>
      <c r="C31" s="32" t="s">
        <v>23</v>
      </c>
      <c r="D31" s="32" t="s">
        <v>24</v>
      </c>
      <c r="E31" s="32" t="s">
        <v>25</v>
      </c>
      <c r="F31" s="2" t="s">
        <v>171</v>
      </c>
      <c r="G31" s="8" t="s">
        <v>172</v>
      </c>
      <c r="H31" s="1" t="s">
        <v>37</v>
      </c>
      <c r="I31" s="32" t="s">
        <v>29</v>
      </c>
      <c r="J31" s="14">
        <v>515</v>
      </c>
      <c r="K31" s="14">
        <v>500</v>
      </c>
      <c r="L31" s="14">
        <f t="shared" si="1"/>
        <v>15</v>
      </c>
      <c r="M31" s="1" t="s">
        <v>30</v>
      </c>
      <c r="N31" s="1" t="s">
        <v>31</v>
      </c>
      <c r="O31" s="20">
        <v>0.02</v>
      </c>
      <c r="P31" s="28">
        <v>1</v>
      </c>
      <c r="Q31" s="3">
        <v>44713</v>
      </c>
      <c r="R31" s="20" t="s">
        <v>173</v>
      </c>
      <c r="S31" s="1" t="s">
        <v>174</v>
      </c>
      <c r="T31" s="14">
        <v>515</v>
      </c>
      <c r="U31" s="14">
        <v>500</v>
      </c>
    </row>
    <row r="32" spans="1:21" ht="45" x14ac:dyDescent="0.2">
      <c r="A32" s="6" t="s">
        <v>175</v>
      </c>
      <c r="B32" s="1" t="s">
        <v>22</v>
      </c>
      <c r="C32" s="32" t="s">
        <v>23</v>
      </c>
      <c r="D32" s="32" t="s">
        <v>24</v>
      </c>
      <c r="E32" s="32" t="s">
        <v>25</v>
      </c>
      <c r="F32" s="2" t="s">
        <v>176</v>
      </c>
      <c r="G32" s="8" t="s">
        <v>177</v>
      </c>
      <c r="H32" s="1" t="s">
        <v>37</v>
      </c>
      <c r="I32" s="32" t="s">
        <v>29</v>
      </c>
      <c r="J32" s="14">
        <v>700</v>
      </c>
      <c r="K32" s="14">
        <v>573.78</v>
      </c>
      <c r="L32" s="14">
        <f t="shared" si="1"/>
        <v>126.22000000000003</v>
      </c>
      <c r="M32" s="1" t="s">
        <v>178</v>
      </c>
      <c r="N32" s="1" t="s">
        <v>179</v>
      </c>
      <c r="O32" s="20">
        <v>0.05</v>
      </c>
      <c r="P32" s="28">
        <v>0</v>
      </c>
      <c r="Q32" s="31">
        <v>44732</v>
      </c>
      <c r="R32" s="20" t="s">
        <v>180</v>
      </c>
      <c r="S32" s="1" t="s">
        <v>181</v>
      </c>
      <c r="T32" s="14">
        <v>700</v>
      </c>
      <c r="U32" s="14">
        <v>573.78</v>
      </c>
    </row>
    <row r="33" spans="1:21" ht="45" x14ac:dyDescent="0.2">
      <c r="A33" s="1" t="s">
        <v>182</v>
      </c>
      <c r="B33" s="1" t="s">
        <v>22</v>
      </c>
      <c r="C33" s="32" t="s">
        <v>23</v>
      </c>
      <c r="D33" s="32" t="s">
        <v>24</v>
      </c>
      <c r="E33" s="32" t="s">
        <v>25</v>
      </c>
      <c r="F33" s="8" t="s">
        <v>183</v>
      </c>
      <c r="G33" s="8" t="s">
        <v>184</v>
      </c>
      <c r="H33" s="1" t="s">
        <v>28</v>
      </c>
      <c r="I33" s="32" t="s">
        <v>29</v>
      </c>
      <c r="J33" s="14">
        <v>865.2</v>
      </c>
      <c r="K33" s="14">
        <v>810</v>
      </c>
      <c r="L33" s="42">
        <f>865.2-810</f>
        <v>55.200000000000045</v>
      </c>
      <c r="M33" s="1" t="s">
        <v>30</v>
      </c>
      <c r="N33" s="1" t="s">
        <v>31</v>
      </c>
      <c r="O33" s="33">
        <v>1</v>
      </c>
      <c r="P33" s="33">
        <v>0</v>
      </c>
      <c r="Q33" s="34">
        <v>44671</v>
      </c>
      <c r="R33" s="20" t="s">
        <v>185</v>
      </c>
      <c r="S33" s="1" t="s">
        <v>186</v>
      </c>
      <c r="T33" s="14">
        <v>865.2</v>
      </c>
      <c r="U33" s="14">
        <v>810</v>
      </c>
    </row>
    <row r="34" spans="1:21" ht="56.25" x14ac:dyDescent="0.2">
      <c r="A34" s="1" t="s">
        <v>187</v>
      </c>
      <c r="B34" s="1" t="s">
        <v>22</v>
      </c>
      <c r="C34" s="32" t="s">
        <v>23</v>
      </c>
      <c r="D34" s="32" t="s">
        <v>24</v>
      </c>
      <c r="E34" s="32" t="s">
        <v>25</v>
      </c>
      <c r="F34" s="8" t="s">
        <v>188</v>
      </c>
      <c r="G34" s="8" t="s">
        <v>189</v>
      </c>
      <c r="H34" s="35" t="s">
        <v>37</v>
      </c>
      <c r="I34" s="32" t="s">
        <v>29</v>
      </c>
      <c r="J34" s="14">
        <v>120</v>
      </c>
      <c r="K34" s="14">
        <v>120</v>
      </c>
      <c r="L34" s="42">
        <v>0</v>
      </c>
      <c r="M34" s="35" t="s">
        <v>190</v>
      </c>
      <c r="N34" s="35" t="s">
        <v>191</v>
      </c>
      <c r="O34" s="33">
        <v>0.03</v>
      </c>
      <c r="P34" s="33">
        <v>0</v>
      </c>
      <c r="Q34" s="36">
        <v>44678</v>
      </c>
      <c r="R34" s="20" t="s">
        <v>192</v>
      </c>
      <c r="S34" s="35">
        <v>44511907</v>
      </c>
      <c r="T34" s="14">
        <v>120</v>
      </c>
      <c r="U34" s="14">
        <v>120</v>
      </c>
    </row>
    <row r="35" spans="1:21" ht="56.25" x14ac:dyDescent="0.2">
      <c r="A35" s="1" t="s">
        <v>193</v>
      </c>
      <c r="B35" s="1" t="s">
        <v>22</v>
      </c>
      <c r="C35" s="32" t="s">
        <v>23</v>
      </c>
      <c r="D35" s="32" t="s">
        <v>24</v>
      </c>
      <c r="E35" s="32" t="s">
        <v>25</v>
      </c>
      <c r="F35" s="8" t="s">
        <v>194</v>
      </c>
      <c r="G35" s="8" t="s">
        <v>195</v>
      </c>
      <c r="H35" s="1" t="s">
        <v>28</v>
      </c>
      <c r="I35" s="32" t="s">
        <v>29</v>
      </c>
      <c r="J35" s="14">
        <v>44.81</v>
      </c>
      <c r="K35" s="14">
        <v>43.5</v>
      </c>
      <c r="L35" s="42">
        <f>+J35-K35</f>
        <v>1.3100000000000023</v>
      </c>
      <c r="M35" s="1" t="s">
        <v>30</v>
      </c>
      <c r="N35" s="1" t="s">
        <v>31</v>
      </c>
      <c r="O35" s="33">
        <v>1</v>
      </c>
      <c r="P35" s="37">
        <v>3</v>
      </c>
      <c r="Q35" s="34">
        <v>44678</v>
      </c>
      <c r="R35" s="20" t="s">
        <v>196</v>
      </c>
      <c r="S35" s="1" t="s">
        <v>197</v>
      </c>
      <c r="T35" s="14">
        <v>44.81</v>
      </c>
      <c r="U35" s="14">
        <v>43.5</v>
      </c>
    </row>
    <row r="36" spans="1:21" ht="45" x14ac:dyDescent="0.2">
      <c r="A36" s="1" t="s">
        <v>198</v>
      </c>
      <c r="B36" s="1" t="s">
        <v>22</v>
      </c>
      <c r="C36" s="32" t="s">
        <v>23</v>
      </c>
      <c r="D36" s="32" t="s">
        <v>24</v>
      </c>
      <c r="E36" s="32" t="s">
        <v>25</v>
      </c>
      <c r="F36" s="8" t="s">
        <v>199</v>
      </c>
      <c r="G36" s="8" t="s">
        <v>184</v>
      </c>
      <c r="H36" s="1" t="s">
        <v>28</v>
      </c>
      <c r="I36" s="32" t="s">
        <v>29</v>
      </c>
      <c r="J36" s="14">
        <v>361.65</v>
      </c>
      <c r="K36" s="14">
        <v>351.12</v>
      </c>
      <c r="L36" s="42">
        <f t="shared" ref="L36:L54" si="2">+J36-K36</f>
        <v>10.529999999999973</v>
      </c>
      <c r="M36" s="1" t="s">
        <v>30</v>
      </c>
      <c r="N36" s="1" t="s">
        <v>31</v>
      </c>
      <c r="O36" s="33">
        <v>1</v>
      </c>
      <c r="P36" s="33">
        <v>3</v>
      </c>
      <c r="Q36" s="34">
        <v>44678</v>
      </c>
      <c r="R36" s="20" t="s">
        <v>196</v>
      </c>
      <c r="S36" s="1" t="s">
        <v>197</v>
      </c>
      <c r="T36" s="14">
        <v>361.65</v>
      </c>
      <c r="U36" s="14">
        <v>351.12</v>
      </c>
    </row>
    <row r="37" spans="1:21" ht="45" x14ac:dyDescent="0.2">
      <c r="A37" s="1" t="s">
        <v>200</v>
      </c>
      <c r="B37" s="1" t="s">
        <v>22</v>
      </c>
      <c r="C37" s="32" t="s">
        <v>23</v>
      </c>
      <c r="D37" s="32" t="s">
        <v>24</v>
      </c>
      <c r="E37" s="32" t="s">
        <v>25</v>
      </c>
      <c r="F37" s="8" t="s">
        <v>479</v>
      </c>
      <c r="G37" s="8" t="s">
        <v>184</v>
      </c>
      <c r="H37" s="1" t="s">
        <v>28</v>
      </c>
      <c r="I37" s="32" t="s">
        <v>29</v>
      </c>
      <c r="J37" s="14">
        <v>849.75</v>
      </c>
      <c r="K37" s="14">
        <v>825</v>
      </c>
      <c r="L37" s="42">
        <f t="shared" si="2"/>
        <v>24.75</v>
      </c>
      <c r="M37" s="1" t="s">
        <v>30</v>
      </c>
      <c r="N37" s="1" t="s">
        <v>31</v>
      </c>
      <c r="O37" s="33">
        <v>1</v>
      </c>
      <c r="P37" s="33">
        <v>4</v>
      </c>
      <c r="Q37" s="34">
        <v>44678</v>
      </c>
      <c r="R37" s="20" t="s">
        <v>196</v>
      </c>
      <c r="S37" s="1" t="s">
        <v>197</v>
      </c>
      <c r="T37" s="14">
        <v>849.75</v>
      </c>
      <c r="U37" s="14">
        <v>825</v>
      </c>
    </row>
    <row r="38" spans="1:21" ht="33.75" x14ac:dyDescent="0.2">
      <c r="A38" s="1" t="s">
        <v>201</v>
      </c>
      <c r="B38" s="1" t="s">
        <v>22</v>
      </c>
      <c r="C38" s="32" t="s">
        <v>23</v>
      </c>
      <c r="D38" s="32" t="s">
        <v>24</v>
      </c>
      <c r="E38" s="32" t="s">
        <v>25</v>
      </c>
      <c r="F38" s="8" t="s">
        <v>202</v>
      </c>
      <c r="G38" s="8" t="s">
        <v>203</v>
      </c>
      <c r="H38" s="1" t="s">
        <v>28</v>
      </c>
      <c r="I38" s="32" t="s">
        <v>29</v>
      </c>
      <c r="J38" s="14">
        <v>164.8</v>
      </c>
      <c r="K38" s="14">
        <v>160</v>
      </c>
      <c r="L38" s="42">
        <f t="shared" si="2"/>
        <v>4.8000000000000114</v>
      </c>
      <c r="M38" s="1" t="s">
        <v>30</v>
      </c>
      <c r="N38" s="1" t="s">
        <v>31</v>
      </c>
      <c r="O38" s="33">
        <v>1</v>
      </c>
      <c r="P38" s="33">
        <v>3</v>
      </c>
      <c r="Q38" s="36">
        <v>44678</v>
      </c>
      <c r="R38" s="20" t="s">
        <v>204</v>
      </c>
      <c r="S38" s="33" t="s">
        <v>205</v>
      </c>
      <c r="T38" s="14">
        <v>164.8</v>
      </c>
      <c r="U38" s="14">
        <v>160</v>
      </c>
    </row>
    <row r="39" spans="1:21" ht="33.75" x14ac:dyDescent="0.2">
      <c r="A39" s="1" t="s">
        <v>206</v>
      </c>
      <c r="B39" s="1" t="s">
        <v>22</v>
      </c>
      <c r="C39" s="32" t="s">
        <v>23</v>
      </c>
      <c r="D39" s="32" t="s">
        <v>24</v>
      </c>
      <c r="E39" s="32" t="s">
        <v>25</v>
      </c>
      <c r="F39" s="8" t="s">
        <v>480</v>
      </c>
      <c r="G39" s="8" t="s">
        <v>207</v>
      </c>
      <c r="H39" s="1" t="s">
        <v>28</v>
      </c>
      <c r="I39" s="32" t="s">
        <v>29</v>
      </c>
      <c r="J39" s="14">
        <v>1540.96</v>
      </c>
      <c r="K39" s="14">
        <v>1496.08</v>
      </c>
      <c r="L39" s="42">
        <f t="shared" si="2"/>
        <v>44.880000000000109</v>
      </c>
      <c r="M39" s="1" t="s">
        <v>30</v>
      </c>
      <c r="N39" s="1" t="s">
        <v>31</v>
      </c>
      <c r="O39" s="33">
        <v>1</v>
      </c>
      <c r="P39" s="33">
        <v>5</v>
      </c>
      <c r="Q39" s="36">
        <v>44678</v>
      </c>
      <c r="R39" s="20" t="s">
        <v>208</v>
      </c>
      <c r="S39" s="33" t="s">
        <v>209</v>
      </c>
      <c r="T39" s="14">
        <v>1540.96</v>
      </c>
      <c r="U39" s="14">
        <v>1496.08</v>
      </c>
    </row>
    <row r="40" spans="1:21" x14ac:dyDescent="0.2">
      <c r="A40" s="1" t="s">
        <v>210</v>
      </c>
      <c r="B40" s="1" t="s">
        <v>22</v>
      </c>
      <c r="C40" s="32" t="s">
        <v>23</v>
      </c>
      <c r="D40" s="32" t="s">
        <v>24</v>
      </c>
      <c r="E40" s="32" t="s">
        <v>25</v>
      </c>
      <c r="F40" s="1" t="s">
        <v>211</v>
      </c>
      <c r="G40" s="1" t="s">
        <v>189</v>
      </c>
      <c r="H40" s="33" t="s">
        <v>37</v>
      </c>
      <c r="I40" s="32" t="s">
        <v>29</v>
      </c>
      <c r="J40" s="14">
        <v>30</v>
      </c>
      <c r="K40" s="14">
        <v>30</v>
      </c>
      <c r="L40" s="42">
        <f t="shared" si="2"/>
        <v>0</v>
      </c>
      <c r="M40" s="1" t="s">
        <v>30</v>
      </c>
      <c r="N40" s="1" t="s">
        <v>31</v>
      </c>
      <c r="O40" s="33">
        <v>0.01</v>
      </c>
      <c r="P40" s="33">
        <v>0</v>
      </c>
      <c r="Q40" s="3">
        <v>44685</v>
      </c>
      <c r="R40" s="20" t="s">
        <v>212</v>
      </c>
      <c r="S40" s="1" t="s">
        <v>213</v>
      </c>
      <c r="T40" s="14">
        <v>30</v>
      </c>
      <c r="U40" s="14">
        <v>30</v>
      </c>
    </row>
    <row r="41" spans="1:21" ht="67.5" x14ac:dyDescent="0.2">
      <c r="A41" s="1" t="s">
        <v>214</v>
      </c>
      <c r="B41" s="1" t="s">
        <v>22</v>
      </c>
      <c r="C41" s="32" t="s">
        <v>23</v>
      </c>
      <c r="D41" s="32" t="s">
        <v>24</v>
      </c>
      <c r="E41" s="32" t="s">
        <v>25</v>
      </c>
      <c r="F41" s="8" t="s">
        <v>215</v>
      </c>
      <c r="G41" s="8" t="s">
        <v>216</v>
      </c>
      <c r="H41" s="33" t="s">
        <v>28</v>
      </c>
      <c r="I41" s="32" t="s">
        <v>29</v>
      </c>
      <c r="J41" s="14">
        <v>10429.290000000001</v>
      </c>
      <c r="K41" s="14">
        <v>9747</v>
      </c>
      <c r="L41" s="42">
        <f t="shared" si="2"/>
        <v>682.29000000000087</v>
      </c>
      <c r="M41" s="1" t="s">
        <v>30</v>
      </c>
      <c r="N41" s="1" t="s">
        <v>31</v>
      </c>
      <c r="O41" s="33">
        <v>1</v>
      </c>
      <c r="P41" s="1">
        <v>3</v>
      </c>
      <c r="Q41" s="36">
        <v>44678</v>
      </c>
      <c r="R41" s="20" t="s">
        <v>217</v>
      </c>
      <c r="S41" s="33" t="s">
        <v>218</v>
      </c>
      <c r="T41" s="14">
        <v>10429.290000000001</v>
      </c>
      <c r="U41" s="14">
        <v>9747</v>
      </c>
    </row>
    <row r="42" spans="1:21" ht="45" x14ac:dyDescent="0.2">
      <c r="A42" s="1" t="s">
        <v>219</v>
      </c>
      <c r="B42" s="1" t="s">
        <v>22</v>
      </c>
      <c r="C42" s="32" t="s">
        <v>23</v>
      </c>
      <c r="D42" s="32" t="s">
        <v>24</v>
      </c>
      <c r="E42" s="32" t="s">
        <v>25</v>
      </c>
      <c r="F42" s="8" t="s">
        <v>220</v>
      </c>
      <c r="G42" s="8" t="s">
        <v>221</v>
      </c>
      <c r="H42" s="33" t="s">
        <v>28</v>
      </c>
      <c r="I42" s="32" t="s">
        <v>29</v>
      </c>
      <c r="J42" s="14">
        <v>286.97000000000003</v>
      </c>
      <c r="K42" s="14">
        <v>268.2</v>
      </c>
      <c r="L42" s="42">
        <f t="shared" si="2"/>
        <v>18.770000000000039</v>
      </c>
      <c r="M42" s="1" t="s">
        <v>30</v>
      </c>
      <c r="N42" s="1" t="s">
        <v>31</v>
      </c>
      <c r="O42" s="33">
        <v>1</v>
      </c>
      <c r="P42" s="1">
        <v>3</v>
      </c>
      <c r="Q42" s="36">
        <v>44691</v>
      </c>
      <c r="R42" s="20" t="s">
        <v>222</v>
      </c>
      <c r="S42" s="33" t="s">
        <v>223</v>
      </c>
      <c r="T42" s="14">
        <v>286.97000000000003</v>
      </c>
      <c r="U42" s="14">
        <v>268.2</v>
      </c>
    </row>
    <row r="43" spans="1:21" ht="90" x14ac:dyDescent="0.2">
      <c r="A43" s="1" t="s">
        <v>224</v>
      </c>
      <c r="B43" s="1" t="s">
        <v>22</v>
      </c>
      <c r="C43" s="32" t="s">
        <v>23</v>
      </c>
      <c r="D43" s="32" t="s">
        <v>24</v>
      </c>
      <c r="E43" s="32" t="s">
        <v>25</v>
      </c>
      <c r="F43" s="8" t="s">
        <v>225</v>
      </c>
      <c r="G43" s="8" t="s">
        <v>226</v>
      </c>
      <c r="H43" s="33" t="s">
        <v>28</v>
      </c>
      <c r="I43" s="32" t="s">
        <v>29</v>
      </c>
      <c r="J43" s="14">
        <v>10553.71</v>
      </c>
      <c r="K43" s="14">
        <v>9863.2800000000007</v>
      </c>
      <c r="L43" s="42">
        <f t="shared" si="2"/>
        <v>690.42999999999847</v>
      </c>
      <c r="M43" s="1" t="s">
        <v>30</v>
      </c>
      <c r="N43" s="1" t="s">
        <v>31</v>
      </c>
      <c r="O43" s="33">
        <v>1</v>
      </c>
      <c r="P43" s="1">
        <v>3</v>
      </c>
      <c r="Q43" s="3">
        <v>44690</v>
      </c>
      <c r="R43" s="20" t="s">
        <v>227</v>
      </c>
      <c r="S43" s="33" t="s">
        <v>228</v>
      </c>
      <c r="T43" s="14">
        <v>10553.71</v>
      </c>
      <c r="U43" s="14">
        <v>9863.2800000000007</v>
      </c>
    </row>
    <row r="44" spans="1:21" ht="112.5" x14ac:dyDescent="0.2">
      <c r="A44" s="1" t="s">
        <v>229</v>
      </c>
      <c r="B44" s="1" t="s">
        <v>22</v>
      </c>
      <c r="C44" s="32" t="s">
        <v>23</v>
      </c>
      <c r="D44" s="32" t="s">
        <v>24</v>
      </c>
      <c r="E44" s="32" t="s">
        <v>25</v>
      </c>
      <c r="F44" s="8" t="s">
        <v>230</v>
      </c>
      <c r="G44" s="8" t="s">
        <v>231</v>
      </c>
      <c r="H44" s="33" t="s">
        <v>37</v>
      </c>
      <c r="I44" s="32" t="s">
        <v>29</v>
      </c>
      <c r="J44" s="14">
        <v>473.07</v>
      </c>
      <c r="K44" s="14">
        <v>442.12</v>
      </c>
      <c r="L44" s="42">
        <f t="shared" si="2"/>
        <v>30.949999999999989</v>
      </c>
      <c r="M44" s="1" t="s">
        <v>30</v>
      </c>
      <c r="N44" s="1" t="s">
        <v>31</v>
      </c>
      <c r="O44" s="33">
        <v>0.01</v>
      </c>
      <c r="P44" s="1">
        <v>0</v>
      </c>
      <c r="Q44" s="36">
        <v>44698</v>
      </c>
      <c r="R44" s="20" t="s">
        <v>227</v>
      </c>
      <c r="S44" s="33" t="s">
        <v>228</v>
      </c>
      <c r="T44" s="14">
        <v>473.07</v>
      </c>
      <c r="U44" s="14">
        <v>442.12</v>
      </c>
    </row>
    <row r="45" spans="1:21" ht="45" x14ac:dyDescent="0.2">
      <c r="A45" s="1" t="s">
        <v>232</v>
      </c>
      <c r="B45" s="1" t="s">
        <v>22</v>
      </c>
      <c r="C45" s="32" t="s">
        <v>23</v>
      </c>
      <c r="D45" s="32" t="s">
        <v>24</v>
      </c>
      <c r="E45" s="32" t="s">
        <v>25</v>
      </c>
      <c r="F45" s="8" t="s">
        <v>233</v>
      </c>
      <c r="G45" s="8" t="s">
        <v>234</v>
      </c>
      <c r="H45" s="33" t="s">
        <v>28</v>
      </c>
      <c r="I45" s="32" t="s">
        <v>29</v>
      </c>
      <c r="J45" s="14">
        <v>1487.3</v>
      </c>
      <c r="K45" s="14">
        <v>1390</v>
      </c>
      <c r="L45" s="42">
        <f t="shared" si="2"/>
        <v>97.299999999999955</v>
      </c>
      <c r="M45" s="1" t="s">
        <v>30</v>
      </c>
      <c r="N45" s="1" t="s">
        <v>31</v>
      </c>
      <c r="O45" s="33">
        <v>0.02</v>
      </c>
      <c r="P45" s="1">
        <v>4</v>
      </c>
      <c r="Q45" s="36">
        <v>44701</v>
      </c>
      <c r="R45" s="20" t="s">
        <v>227</v>
      </c>
      <c r="S45" s="33" t="s">
        <v>228</v>
      </c>
      <c r="T45" s="14">
        <v>1487.3</v>
      </c>
      <c r="U45" s="14">
        <v>1390</v>
      </c>
    </row>
    <row r="46" spans="1:21" ht="45" x14ac:dyDescent="0.2">
      <c r="A46" s="1" t="s">
        <v>235</v>
      </c>
      <c r="B46" s="1" t="s">
        <v>22</v>
      </c>
      <c r="C46" s="32" t="s">
        <v>23</v>
      </c>
      <c r="D46" s="32" t="s">
        <v>24</v>
      </c>
      <c r="E46" s="32" t="s">
        <v>25</v>
      </c>
      <c r="F46" s="8" t="s">
        <v>236</v>
      </c>
      <c r="G46" s="8" t="s">
        <v>184</v>
      </c>
      <c r="H46" s="33" t="s">
        <v>28</v>
      </c>
      <c r="I46" s="32" t="s">
        <v>29</v>
      </c>
      <c r="J46" s="14">
        <v>583.79</v>
      </c>
      <c r="K46" s="14">
        <v>545.6</v>
      </c>
      <c r="L46" s="42">
        <f t="shared" si="2"/>
        <v>38.189999999999941</v>
      </c>
      <c r="M46" s="1" t="s">
        <v>30</v>
      </c>
      <c r="N46" s="1" t="s">
        <v>31</v>
      </c>
      <c r="O46" s="33">
        <v>1</v>
      </c>
      <c r="P46" s="1">
        <v>4</v>
      </c>
      <c r="Q46" s="3">
        <v>44712</v>
      </c>
      <c r="R46" s="20" t="s">
        <v>204</v>
      </c>
      <c r="S46" s="33" t="s">
        <v>205</v>
      </c>
      <c r="T46" s="14">
        <v>583.79</v>
      </c>
      <c r="U46" s="14">
        <v>545.6</v>
      </c>
    </row>
    <row r="47" spans="1:21" ht="45" x14ac:dyDescent="0.2">
      <c r="A47" s="1" t="s">
        <v>237</v>
      </c>
      <c r="B47" s="1" t="s">
        <v>22</v>
      </c>
      <c r="C47" s="32" t="s">
        <v>23</v>
      </c>
      <c r="D47" s="32" t="s">
        <v>24</v>
      </c>
      <c r="E47" s="32" t="s">
        <v>25</v>
      </c>
      <c r="F47" s="8" t="s">
        <v>238</v>
      </c>
      <c r="G47" s="8" t="s">
        <v>184</v>
      </c>
      <c r="H47" s="33" t="s">
        <v>28</v>
      </c>
      <c r="I47" s="32" t="s">
        <v>29</v>
      </c>
      <c r="J47" s="14">
        <v>617.37</v>
      </c>
      <c r="K47" s="14">
        <v>580.25</v>
      </c>
      <c r="L47" s="42">
        <f t="shared" si="2"/>
        <v>37.120000000000005</v>
      </c>
      <c r="M47" s="1" t="s">
        <v>30</v>
      </c>
      <c r="N47" s="1" t="s">
        <v>31</v>
      </c>
      <c r="O47" s="33">
        <v>1</v>
      </c>
      <c r="P47" s="1">
        <v>0</v>
      </c>
      <c r="Q47" s="7">
        <v>44712</v>
      </c>
      <c r="R47" s="20" t="s">
        <v>239</v>
      </c>
      <c r="S47" s="33" t="s">
        <v>240</v>
      </c>
      <c r="T47" s="14">
        <v>617.37</v>
      </c>
      <c r="U47" s="14">
        <v>580.25</v>
      </c>
    </row>
    <row r="48" spans="1:21" ht="33.75" x14ac:dyDescent="0.2">
      <c r="A48" s="1" t="s">
        <v>241</v>
      </c>
      <c r="B48" s="1" t="s">
        <v>22</v>
      </c>
      <c r="C48" s="32" t="s">
        <v>23</v>
      </c>
      <c r="D48" s="32" t="s">
        <v>24</v>
      </c>
      <c r="E48" s="32" t="s">
        <v>25</v>
      </c>
      <c r="F48" s="8" t="s">
        <v>242</v>
      </c>
      <c r="G48" s="8" t="s">
        <v>243</v>
      </c>
      <c r="H48" s="33" t="s">
        <v>28</v>
      </c>
      <c r="I48" s="32" t="s">
        <v>29</v>
      </c>
      <c r="J48" s="14">
        <v>114.22</v>
      </c>
      <c r="K48" s="14">
        <v>111.62</v>
      </c>
      <c r="L48" s="42">
        <f t="shared" si="2"/>
        <v>2.5999999999999943</v>
      </c>
      <c r="M48" s="1" t="s">
        <v>30</v>
      </c>
      <c r="N48" s="1" t="s">
        <v>31</v>
      </c>
      <c r="O48" s="33">
        <v>1</v>
      </c>
      <c r="P48" s="16">
        <v>3</v>
      </c>
      <c r="Q48" s="7">
        <v>44712</v>
      </c>
      <c r="R48" s="20" t="s">
        <v>196</v>
      </c>
      <c r="S48" s="1" t="s">
        <v>197</v>
      </c>
      <c r="T48" s="14">
        <v>114.22</v>
      </c>
      <c r="U48" s="14">
        <v>111.62</v>
      </c>
    </row>
    <row r="49" spans="1:21" ht="33.75" x14ac:dyDescent="0.2">
      <c r="A49" s="1" t="s">
        <v>244</v>
      </c>
      <c r="B49" s="1" t="s">
        <v>22</v>
      </c>
      <c r="C49" s="32" t="s">
        <v>23</v>
      </c>
      <c r="D49" s="32" t="s">
        <v>24</v>
      </c>
      <c r="E49" s="32" t="s">
        <v>25</v>
      </c>
      <c r="F49" s="8" t="s">
        <v>245</v>
      </c>
      <c r="G49" s="8" t="s">
        <v>246</v>
      </c>
      <c r="H49" s="33" t="s">
        <v>28</v>
      </c>
      <c r="I49" s="32" t="s">
        <v>29</v>
      </c>
      <c r="J49" s="14">
        <v>143.25</v>
      </c>
      <c r="K49" s="14">
        <v>139.81</v>
      </c>
      <c r="L49" s="42">
        <f t="shared" si="2"/>
        <v>3.4399999999999977</v>
      </c>
      <c r="M49" s="1" t="s">
        <v>30</v>
      </c>
      <c r="N49" s="1" t="s">
        <v>31</v>
      </c>
      <c r="O49" s="33">
        <v>1</v>
      </c>
      <c r="P49" s="16">
        <v>4</v>
      </c>
      <c r="Q49" s="7">
        <v>44712</v>
      </c>
      <c r="R49" s="20" t="s">
        <v>196</v>
      </c>
      <c r="S49" s="1" t="s">
        <v>197</v>
      </c>
      <c r="T49" s="14">
        <v>143.25</v>
      </c>
      <c r="U49" s="14">
        <v>139.81</v>
      </c>
    </row>
    <row r="50" spans="1:21" ht="33.75" x14ac:dyDescent="0.2">
      <c r="A50" s="1" t="s">
        <v>247</v>
      </c>
      <c r="B50" s="1" t="s">
        <v>22</v>
      </c>
      <c r="C50" s="32" t="s">
        <v>23</v>
      </c>
      <c r="D50" s="32" t="s">
        <v>24</v>
      </c>
      <c r="E50" s="32" t="s">
        <v>25</v>
      </c>
      <c r="F50" s="8" t="s">
        <v>248</v>
      </c>
      <c r="G50" s="8" t="s">
        <v>207</v>
      </c>
      <c r="H50" s="33" t="s">
        <v>28</v>
      </c>
      <c r="I50" s="32" t="s">
        <v>29</v>
      </c>
      <c r="J50" s="14">
        <v>684.8</v>
      </c>
      <c r="K50" s="14">
        <v>640</v>
      </c>
      <c r="L50" s="42">
        <f t="shared" si="2"/>
        <v>44.799999999999955</v>
      </c>
      <c r="M50" s="1" t="s">
        <v>30</v>
      </c>
      <c r="N50" s="1" t="s">
        <v>31</v>
      </c>
      <c r="O50" s="33">
        <v>1</v>
      </c>
      <c r="P50" s="16">
        <v>0</v>
      </c>
      <c r="Q50" s="3">
        <v>44720</v>
      </c>
      <c r="R50" s="20" t="s">
        <v>249</v>
      </c>
      <c r="S50" s="33" t="s">
        <v>250</v>
      </c>
      <c r="T50" s="14">
        <v>684.8</v>
      </c>
      <c r="U50" s="14">
        <v>640</v>
      </c>
    </row>
    <row r="51" spans="1:21" ht="56.25" x14ac:dyDescent="0.2">
      <c r="A51" s="1" t="s">
        <v>251</v>
      </c>
      <c r="B51" s="1" t="s">
        <v>22</v>
      </c>
      <c r="C51" s="32" t="s">
        <v>23</v>
      </c>
      <c r="D51" s="32" t="s">
        <v>24</v>
      </c>
      <c r="E51" s="32" t="s">
        <v>25</v>
      </c>
      <c r="F51" s="8" t="s">
        <v>252</v>
      </c>
      <c r="G51" s="8" t="s">
        <v>253</v>
      </c>
      <c r="H51" s="33" t="s">
        <v>28</v>
      </c>
      <c r="I51" s="32" t="s">
        <v>29</v>
      </c>
      <c r="J51" s="14">
        <v>91.29</v>
      </c>
      <c r="K51" s="14">
        <v>88.32</v>
      </c>
      <c r="L51" s="42">
        <f t="shared" si="2"/>
        <v>2.9700000000000131</v>
      </c>
      <c r="M51" s="1" t="s">
        <v>30</v>
      </c>
      <c r="N51" s="1" t="s">
        <v>31</v>
      </c>
      <c r="O51" s="33">
        <v>1</v>
      </c>
      <c r="P51" s="16">
        <v>3</v>
      </c>
      <c r="Q51" s="3">
        <v>44719</v>
      </c>
      <c r="R51" s="20" t="s">
        <v>239</v>
      </c>
      <c r="S51" s="33" t="s">
        <v>240</v>
      </c>
      <c r="T51" s="14">
        <v>91.29</v>
      </c>
      <c r="U51" s="14">
        <v>88.32</v>
      </c>
    </row>
    <row r="52" spans="1:21" ht="90" x14ac:dyDescent="0.2">
      <c r="A52" s="1" t="s">
        <v>254</v>
      </c>
      <c r="B52" s="1" t="s">
        <v>22</v>
      </c>
      <c r="C52" s="32" t="s">
        <v>23</v>
      </c>
      <c r="D52" s="32" t="s">
        <v>24</v>
      </c>
      <c r="E52" s="32" t="s">
        <v>25</v>
      </c>
      <c r="F52" s="8" t="s">
        <v>255</v>
      </c>
      <c r="G52" s="8" t="s">
        <v>256</v>
      </c>
      <c r="H52" s="33" t="s">
        <v>37</v>
      </c>
      <c r="I52" s="32" t="s">
        <v>29</v>
      </c>
      <c r="J52" s="14">
        <v>15546.03</v>
      </c>
      <c r="K52" s="14">
        <v>14529</v>
      </c>
      <c r="L52" s="42">
        <f t="shared" si="2"/>
        <v>1017.0300000000007</v>
      </c>
      <c r="M52" s="1" t="s">
        <v>30</v>
      </c>
      <c r="N52" s="1" t="s">
        <v>31</v>
      </c>
      <c r="O52" s="33">
        <v>5</v>
      </c>
      <c r="P52" s="16">
        <v>3</v>
      </c>
      <c r="Q52" s="3">
        <v>44732</v>
      </c>
      <c r="R52" s="20" t="s">
        <v>257</v>
      </c>
      <c r="S52" s="33" t="s">
        <v>258</v>
      </c>
      <c r="T52" s="14">
        <v>15546.03</v>
      </c>
      <c r="U52" s="14">
        <v>14529</v>
      </c>
    </row>
    <row r="53" spans="1:21" ht="56.25" x14ac:dyDescent="0.2">
      <c r="A53" s="1" t="s">
        <v>259</v>
      </c>
      <c r="B53" s="1" t="s">
        <v>22</v>
      </c>
      <c r="C53" s="32" t="s">
        <v>23</v>
      </c>
      <c r="D53" s="32" t="s">
        <v>24</v>
      </c>
      <c r="E53" s="32" t="s">
        <v>25</v>
      </c>
      <c r="F53" s="8" t="s">
        <v>260</v>
      </c>
      <c r="G53" s="8" t="s">
        <v>261</v>
      </c>
      <c r="H53" s="33" t="s">
        <v>28</v>
      </c>
      <c r="I53" s="32" t="s">
        <v>29</v>
      </c>
      <c r="J53" s="14">
        <v>1535.11</v>
      </c>
      <c r="K53" s="14">
        <v>1434.68</v>
      </c>
      <c r="L53" s="42">
        <f t="shared" si="2"/>
        <v>100.42999999999984</v>
      </c>
      <c r="M53" s="1" t="s">
        <v>30</v>
      </c>
      <c r="N53" s="1" t="s">
        <v>31</v>
      </c>
      <c r="O53" s="33">
        <v>1</v>
      </c>
      <c r="P53" s="16">
        <v>3</v>
      </c>
      <c r="Q53" s="3">
        <v>44725</v>
      </c>
      <c r="R53" s="20" t="s">
        <v>262</v>
      </c>
      <c r="S53" s="1" t="s">
        <v>263</v>
      </c>
      <c r="T53" s="14">
        <v>1535.11</v>
      </c>
      <c r="U53" s="14">
        <v>1434.68</v>
      </c>
    </row>
    <row r="54" spans="1:21" ht="56.25" x14ac:dyDescent="0.2">
      <c r="A54" s="1" t="s">
        <v>264</v>
      </c>
      <c r="B54" s="1" t="s">
        <v>22</v>
      </c>
      <c r="C54" s="32" t="s">
        <v>23</v>
      </c>
      <c r="D54" s="32" t="s">
        <v>24</v>
      </c>
      <c r="E54" s="32" t="s">
        <v>25</v>
      </c>
      <c r="F54" s="8" t="s">
        <v>265</v>
      </c>
      <c r="G54" s="8" t="s">
        <v>266</v>
      </c>
      <c r="H54" s="33" t="s">
        <v>28</v>
      </c>
      <c r="I54" s="32" t="s">
        <v>29</v>
      </c>
      <c r="J54" s="14">
        <v>284.27999999999997</v>
      </c>
      <c r="K54" s="14">
        <v>266.25</v>
      </c>
      <c r="L54" s="42">
        <f t="shared" si="2"/>
        <v>18.029999999999973</v>
      </c>
      <c r="M54" s="1" t="s">
        <v>30</v>
      </c>
      <c r="N54" s="1" t="s">
        <v>31</v>
      </c>
      <c r="O54" s="33">
        <v>1</v>
      </c>
      <c r="P54" s="16">
        <v>4</v>
      </c>
      <c r="Q54" s="7">
        <v>44721</v>
      </c>
      <c r="R54" s="20" t="s">
        <v>222</v>
      </c>
      <c r="S54" s="33" t="s">
        <v>223</v>
      </c>
      <c r="T54" s="14">
        <v>284.27999999999997</v>
      </c>
      <c r="U54" s="14">
        <v>266.25</v>
      </c>
    </row>
    <row r="55" spans="1:21" ht="90" x14ac:dyDescent="0.2">
      <c r="A55" s="1" t="s">
        <v>267</v>
      </c>
      <c r="B55" s="1" t="s">
        <v>22</v>
      </c>
      <c r="C55" s="32" t="s">
        <v>23</v>
      </c>
      <c r="D55" s="32" t="s">
        <v>24</v>
      </c>
      <c r="E55" s="32" t="s">
        <v>25</v>
      </c>
      <c r="F55" s="8" t="s">
        <v>481</v>
      </c>
      <c r="G55" s="8" t="s">
        <v>132</v>
      </c>
      <c r="H55" s="33" t="s">
        <v>37</v>
      </c>
      <c r="I55" s="32" t="s">
        <v>29</v>
      </c>
      <c r="J55" s="14">
        <v>4181</v>
      </c>
      <c r="K55" s="14">
        <v>4181</v>
      </c>
      <c r="L55" s="42">
        <v>0</v>
      </c>
      <c r="M55" s="1" t="s">
        <v>268</v>
      </c>
      <c r="N55" s="1" t="s">
        <v>269</v>
      </c>
      <c r="O55" s="33">
        <v>0.01</v>
      </c>
      <c r="P55" s="1">
        <v>0</v>
      </c>
      <c r="Q55" s="3">
        <v>44732</v>
      </c>
      <c r="R55" s="20" t="s">
        <v>270</v>
      </c>
      <c r="S55" s="33">
        <v>125506730</v>
      </c>
      <c r="T55" s="14">
        <v>4181</v>
      </c>
      <c r="U55" s="14">
        <v>4181</v>
      </c>
    </row>
    <row r="56" spans="1:21" ht="56.25" x14ac:dyDescent="0.2">
      <c r="A56" s="1" t="s">
        <v>271</v>
      </c>
      <c r="B56" s="1" t="s">
        <v>22</v>
      </c>
      <c r="C56" s="32" t="s">
        <v>23</v>
      </c>
      <c r="D56" s="32" t="s">
        <v>24</v>
      </c>
      <c r="E56" s="32" t="s">
        <v>25</v>
      </c>
      <c r="F56" s="8" t="s">
        <v>272</v>
      </c>
      <c r="G56" s="8" t="s">
        <v>189</v>
      </c>
      <c r="H56" s="33" t="s">
        <v>37</v>
      </c>
      <c r="I56" s="32" t="s">
        <v>29</v>
      </c>
      <c r="J56" s="14">
        <v>2568</v>
      </c>
      <c r="K56" s="14">
        <v>2400</v>
      </c>
      <c r="L56" s="42">
        <f t="shared" ref="L56:L68" si="3">+J56-K56</f>
        <v>168</v>
      </c>
      <c r="M56" s="33" t="s">
        <v>30</v>
      </c>
      <c r="N56" s="33" t="s">
        <v>31</v>
      </c>
      <c r="O56" s="33">
        <v>0.03</v>
      </c>
      <c r="P56" s="1">
        <v>0</v>
      </c>
      <c r="Q56" s="3">
        <v>44732</v>
      </c>
      <c r="R56" s="20" t="s">
        <v>273</v>
      </c>
      <c r="S56" s="33" t="s">
        <v>274</v>
      </c>
      <c r="T56" s="14">
        <v>2568</v>
      </c>
      <c r="U56" s="14">
        <v>2400</v>
      </c>
    </row>
    <row r="57" spans="1:21" ht="56.25" x14ac:dyDescent="0.2">
      <c r="A57" s="1" t="s">
        <v>275</v>
      </c>
      <c r="B57" s="1" t="s">
        <v>22</v>
      </c>
      <c r="C57" s="32" t="s">
        <v>23</v>
      </c>
      <c r="D57" s="32" t="s">
        <v>24</v>
      </c>
      <c r="E57" s="32" t="s">
        <v>25</v>
      </c>
      <c r="F57" s="8" t="s">
        <v>276</v>
      </c>
      <c r="G57" s="8" t="s">
        <v>189</v>
      </c>
      <c r="H57" s="33" t="s">
        <v>37</v>
      </c>
      <c r="I57" s="32" t="s">
        <v>29</v>
      </c>
      <c r="J57" s="14">
        <v>1737.98</v>
      </c>
      <c r="K57" s="14">
        <v>1401.6</v>
      </c>
      <c r="L57" s="42">
        <f t="shared" si="3"/>
        <v>336.38000000000011</v>
      </c>
      <c r="M57" s="33" t="s">
        <v>277</v>
      </c>
      <c r="N57" s="33" t="s">
        <v>278</v>
      </c>
      <c r="O57" s="33">
        <v>0.05</v>
      </c>
      <c r="P57" s="1">
        <v>0</v>
      </c>
      <c r="Q57" s="3">
        <v>44732</v>
      </c>
      <c r="R57" s="20" t="s">
        <v>279</v>
      </c>
      <c r="S57" s="33">
        <v>0</v>
      </c>
      <c r="T57" s="14">
        <v>1737.98</v>
      </c>
      <c r="U57" s="14">
        <v>1401.6</v>
      </c>
    </row>
    <row r="58" spans="1:21" ht="45" x14ac:dyDescent="0.2">
      <c r="A58" s="1" t="s">
        <v>280</v>
      </c>
      <c r="B58" s="1" t="s">
        <v>22</v>
      </c>
      <c r="C58" s="32" t="s">
        <v>23</v>
      </c>
      <c r="D58" s="32" t="s">
        <v>24</v>
      </c>
      <c r="E58" s="32" t="s">
        <v>25</v>
      </c>
      <c r="F58" s="8" t="s">
        <v>281</v>
      </c>
      <c r="G58" s="8" t="s">
        <v>189</v>
      </c>
      <c r="H58" s="33" t="s">
        <v>37</v>
      </c>
      <c r="I58" s="32" t="s">
        <v>29</v>
      </c>
      <c r="J58" s="14">
        <v>2964.5</v>
      </c>
      <c r="K58" s="14">
        <v>2450</v>
      </c>
      <c r="L58" s="42">
        <f t="shared" si="3"/>
        <v>514.5</v>
      </c>
      <c r="M58" s="33" t="s">
        <v>30</v>
      </c>
      <c r="N58" s="33" t="s">
        <v>31</v>
      </c>
      <c r="O58" s="33">
        <v>0.03</v>
      </c>
      <c r="P58" s="20">
        <v>0</v>
      </c>
      <c r="Q58" s="3">
        <v>44732</v>
      </c>
      <c r="R58" s="20" t="s">
        <v>282</v>
      </c>
      <c r="S58" s="33" t="s">
        <v>283</v>
      </c>
      <c r="T58" s="14">
        <v>2964.5</v>
      </c>
      <c r="U58" s="14">
        <v>2450</v>
      </c>
    </row>
    <row r="59" spans="1:21" ht="78.75" x14ac:dyDescent="0.2">
      <c r="A59" s="1" t="s">
        <v>284</v>
      </c>
      <c r="B59" s="1" t="s">
        <v>22</v>
      </c>
      <c r="C59" s="32" t="s">
        <v>23</v>
      </c>
      <c r="D59" s="32" t="s">
        <v>24</v>
      </c>
      <c r="E59" s="32" t="s">
        <v>25</v>
      </c>
      <c r="F59" s="8" t="s">
        <v>285</v>
      </c>
      <c r="G59" s="8" t="s">
        <v>286</v>
      </c>
      <c r="H59" s="33" t="s">
        <v>37</v>
      </c>
      <c r="I59" s="32" t="s">
        <v>29</v>
      </c>
      <c r="J59" s="14">
        <v>419.1</v>
      </c>
      <c r="K59" s="14">
        <v>391.68</v>
      </c>
      <c r="L59" s="42">
        <f t="shared" si="3"/>
        <v>27.420000000000016</v>
      </c>
      <c r="M59" s="33" t="s">
        <v>30</v>
      </c>
      <c r="N59" s="33" t="s">
        <v>31</v>
      </c>
      <c r="O59" s="33">
        <v>0.25</v>
      </c>
      <c r="P59" s="20">
        <v>0</v>
      </c>
      <c r="Q59" s="7">
        <v>44734</v>
      </c>
      <c r="R59" s="20" t="s">
        <v>287</v>
      </c>
      <c r="S59" s="33" t="s">
        <v>288</v>
      </c>
      <c r="T59" s="14">
        <v>419.1</v>
      </c>
      <c r="U59" s="14">
        <v>391.68</v>
      </c>
    </row>
    <row r="60" spans="1:21" ht="45" x14ac:dyDescent="0.2">
      <c r="A60" s="1" t="s">
        <v>289</v>
      </c>
      <c r="B60" s="1" t="s">
        <v>22</v>
      </c>
      <c r="C60" s="32" t="s">
        <v>23</v>
      </c>
      <c r="D60" s="32" t="s">
        <v>24</v>
      </c>
      <c r="E60" s="32" t="s">
        <v>25</v>
      </c>
      <c r="F60" s="2" t="s">
        <v>290</v>
      </c>
      <c r="G60" s="8" t="s">
        <v>107</v>
      </c>
      <c r="H60" s="1" t="s">
        <v>28</v>
      </c>
      <c r="I60" s="32" t="s">
        <v>29</v>
      </c>
      <c r="J60" s="14">
        <v>413.6</v>
      </c>
      <c r="K60" s="14">
        <v>386.54</v>
      </c>
      <c r="L60" s="14">
        <f t="shared" si="3"/>
        <v>27.060000000000002</v>
      </c>
      <c r="M60" s="1" t="s">
        <v>30</v>
      </c>
      <c r="N60" s="1" t="s">
        <v>31</v>
      </c>
      <c r="O60" s="1">
        <v>0.01</v>
      </c>
      <c r="P60" s="1">
        <v>3</v>
      </c>
      <c r="Q60" s="7">
        <v>44664</v>
      </c>
      <c r="R60" s="1" t="s">
        <v>291</v>
      </c>
      <c r="S60" s="1" t="s">
        <v>292</v>
      </c>
      <c r="T60" s="14">
        <v>413.6</v>
      </c>
      <c r="U60" s="14">
        <v>386.54</v>
      </c>
    </row>
    <row r="61" spans="1:21" ht="56.25" x14ac:dyDescent="0.2">
      <c r="A61" s="1" t="s">
        <v>293</v>
      </c>
      <c r="B61" s="1" t="s">
        <v>22</v>
      </c>
      <c r="C61" s="32" t="s">
        <v>23</v>
      </c>
      <c r="D61" s="32" t="s">
        <v>24</v>
      </c>
      <c r="E61" s="32" t="s">
        <v>25</v>
      </c>
      <c r="F61" s="2" t="s">
        <v>294</v>
      </c>
      <c r="G61" s="8" t="s">
        <v>295</v>
      </c>
      <c r="H61" s="1" t="s">
        <v>37</v>
      </c>
      <c r="I61" s="32" t="s">
        <v>29</v>
      </c>
      <c r="J61" s="14">
        <v>268.58</v>
      </c>
      <c r="K61" s="14">
        <v>249.78</v>
      </c>
      <c r="L61" s="14">
        <f t="shared" si="3"/>
        <v>18.799999999999983</v>
      </c>
      <c r="M61" s="1" t="s">
        <v>30</v>
      </c>
      <c r="N61" s="1" t="s">
        <v>31</v>
      </c>
      <c r="O61" s="1">
        <v>0.01</v>
      </c>
      <c r="P61" s="1">
        <v>0</v>
      </c>
      <c r="Q61" s="7">
        <v>44664</v>
      </c>
      <c r="R61" s="1" t="s">
        <v>296</v>
      </c>
      <c r="S61" s="1" t="s">
        <v>297</v>
      </c>
      <c r="T61" s="14">
        <v>268.58</v>
      </c>
      <c r="U61" s="14">
        <v>249.78</v>
      </c>
    </row>
    <row r="62" spans="1:21" ht="56.25" x14ac:dyDescent="0.2">
      <c r="A62" s="1" t="s">
        <v>298</v>
      </c>
      <c r="B62" s="1" t="s">
        <v>22</v>
      </c>
      <c r="C62" s="32" t="s">
        <v>23</v>
      </c>
      <c r="D62" s="32" t="s">
        <v>24</v>
      </c>
      <c r="E62" s="32" t="s">
        <v>25</v>
      </c>
      <c r="F62" s="9" t="s">
        <v>482</v>
      </c>
      <c r="G62" s="8" t="s">
        <v>299</v>
      </c>
      <c r="H62" s="1" t="s">
        <v>28</v>
      </c>
      <c r="I62" s="32" t="s">
        <v>29</v>
      </c>
      <c r="J62" s="14">
        <v>239.58</v>
      </c>
      <c r="K62" s="14">
        <v>198</v>
      </c>
      <c r="L62" s="14">
        <f t="shared" si="3"/>
        <v>41.580000000000013</v>
      </c>
      <c r="M62" s="1" t="s">
        <v>300</v>
      </c>
      <c r="N62" s="1" t="s">
        <v>301</v>
      </c>
      <c r="O62" s="1">
        <v>0.01</v>
      </c>
      <c r="P62" s="1">
        <v>0</v>
      </c>
      <c r="Q62" s="7">
        <v>44680</v>
      </c>
      <c r="R62" s="1" t="s">
        <v>302</v>
      </c>
      <c r="S62" s="1">
        <v>514426411</v>
      </c>
      <c r="T62" s="14">
        <v>239.58</v>
      </c>
      <c r="U62" s="14">
        <v>198</v>
      </c>
    </row>
    <row r="63" spans="1:21" ht="45" x14ac:dyDescent="0.2">
      <c r="A63" s="1" t="s">
        <v>303</v>
      </c>
      <c r="B63" s="1" t="s">
        <v>22</v>
      </c>
      <c r="C63" s="32" t="s">
        <v>23</v>
      </c>
      <c r="D63" s="32" t="s">
        <v>24</v>
      </c>
      <c r="E63" s="32" t="s">
        <v>25</v>
      </c>
      <c r="F63" s="2" t="s">
        <v>304</v>
      </c>
      <c r="G63" s="8" t="s">
        <v>305</v>
      </c>
      <c r="H63" s="1" t="s">
        <v>28</v>
      </c>
      <c r="I63" s="32" t="s">
        <v>29</v>
      </c>
      <c r="J63" s="14">
        <v>1100</v>
      </c>
      <c r="K63" s="14">
        <v>1028.04</v>
      </c>
      <c r="L63" s="14">
        <f t="shared" si="3"/>
        <v>71.960000000000036</v>
      </c>
      <c r="M63" s="1" t="s">
        <v>30</v>
      </c>
      <c r="N63" s="1" t="s">
        <v>31</v>
      </c>
      <c r="O63" s="1">
        <v>0.01</v>
      </c>
      <c r="P63" s="1">
        <v>3</v>
      </c>
      <c r="Q63" s="7">
        <v>44701</v>
      </c>
      <c r="R63" s="1" t="s">
        <v>306</v>
      </c>
      <c r="S63" s="1" t="s">
        <v>307</v>
      </c>
      <c r="T63" s="14">
        <v>1100</v>
      </c>
      <c r="U63" s="14">
        <v>1028.04</v>
      </c>
    </row>
    <row r="64" spans="1:21" ht="56.25" x14ac:dyDescent="0.2">
      <c r="A64" s="1" t="s">
        <v>308</v>
      </c>
      <c r="B64" s="1" t="s">
        <v>22</v>
      </c>
      <c r="C64" s="32" t="s">
        <v>23</v>
      </c>
      <c r="D64" s="32" t="s">
        <v>24</v>
      </c>
      <c r="E64" s="32" t="s">
        <v>25</v>
      </c>
      <c r="F64" s="2" t="s">
        <v>309</v>
      </c>
      <c r="G64" s="8" t="s">
        <v>305</v>
      </c>
      <c r="H64" s="1" t="s">
        <v>28</v>
      </c>
      <c r="I64" s="32" t="s">
        <v>29</v>
      </c>
      <c r="J64" s="14">
        <v>99.2</v>
      </c>
      <c r="K64" s="14">
        <v>92.71</v>
      </c>
      <c r="L64" s="14">
        <f t="shared" si="3"/>
        <v>6.4900000000000091</v>
      </c>
      <c r="M64" s="1" t="s">
        <v>30</v>
      </c>
      <c r="N64" s="1" t="s">
        <v>31</v>
      </c>
      <c r="O64" s="1">
        <v>0.01</v>
      </c>
      <c r="P64" s="1">
        <v>0</v>
      </c>
      <c r="Q64" s="21">
        <v>44725</v>
      </c>
      <c r="R64" s="1" t="s">
        <v>310</v>
      </c>
      <c r="S64" s="1" t="s">
        <v>311</v>
      </c>
      <c r="T64" s="14">
        <v>99.2</v>
      </c>
      <c r="U64" s="14">
        <v>92.71</v>
      </c>
    </row>
    <row r="65" spans="1:21" ht="56.25" x14ac:dyDescent="0.2">
      <c r="A65" s="1" t="s">
        <v>312</v>
      </c>
      <c r="B65" s="1" t="s">
        <v>22</v>
      </c>
      <c r="C65" s="32" t="s">
        <v>23</v>
      </c>
      <c r="D65" s="32" t="s">
        <v>24</v>
      </c>
      <c r="E65" s="32" t="s">
        <v>25</v>
      </c>
      <c r="F65" s="8" t="s">
        <v>313</v>
      </c>
      <c r="G65" s="8" t="s">
        <v>299</v>
      </c>
      <c r="H65" s="1" t="s">
        <v>28</v>
      </c>
      <c r="I65" s="32" t="s">
        <v>29</v>
      </c>
      <c r="J65" s="14">
        <v>9913.5499999999993</v>
      </c>
      <c r="K65" s="14">
        <v>9265</v>
      </c>
      <c r="L65" s="14">
        <f t="shared" si="3"/>
        <v>648.54999999999927</v>
      </c>
      <c r="M65" s="1" t="s">
        <v>30</v>
      </c>
      <c r="N65" s="1" t="s">
        <v>31</v>
      </c>
      <c r="O65" s="1">
        <v>1</v>
      </c>
      <c r="P65" s="1">
        <v>1</v>
      </c>
      <c r="Q65" s="7">
        <v>44726</v>
      </c>
      <c r="R65" s="1" t="s">
        <v>314</v>
      </c>
      <c r="S65" s="1" t="s">
        <v>315</v>
      </c>
      <c r="T65" s="14">
        <v>9913.5499999999993</v>
      </c>
      <c r="U65" s="14">
        <v>9265</v>
      </c>
    </row>
    <row r="66" spans="1:21" ht="146.25" x14ac:dyDescent="0.2">
      <c r="A66" s="1" t="s">
        <v>316</v>
      </c>
      <c r="B66" s="1" t="s">
        <v>22</v>
      </c>
      <c r="C66" s="32" t="s">
        <v>23</v>
      </c>
      <c r="D66" s="32" t="s">
        <v>24</v>
      </c>
      <c r="E66" s="32" t="s">
        <v>25</v>
      </c>
      <c r="F66" s="8" t="s">
        <v>317</v>
      </c>
      <c r="G66" s="8" t="s">
        <v>318</v>
      </c>
      <c r="H66" s="1" t="s">
        <v>28</v>
      </c>
      <c r="I66" s="32" t="s">
        <v>29</v>
      </c>
      <c r="J66" s="14">
        <v>1749</v>
      </c>
      <c r="K66" s="14">
        <v>1749</v>
      </c>
      <c r="L66" s="14">
        <f t="shared" si="3"/>
        <v>0</v>
      </c>
      <c r="M66" s="1" t="s">
        <v>30</v>
      </c>
      <c r="N66" s="1" t="s">
        <v>31</v>
      </c>
      <c r="O66" s="1">
        <v>0.25</v>
      </c>
      <c r="P66" s="1">
        <v>3</v>
      </c>
      <c r="Q66" s="7">
        <v>44726</v>
      </c>
      <c r="R66" s="1" t="s">
        <v>319</v>
      </c>
      <c r="S66" s="1" t="s">
        <v>320</v>
      </c>
      <c r="T66" s="14">
        <v>1749</v>
      </c>
      <c r="U66" s="14">
        <v>1749</v>
      </c>
    </row>
    <row r="67" spans="1:21" ht="123.75" x14ac:dyDescent="0.2">
      <c r="A67" s="1" t="s">
        <v>321</v>
      </c>
      <c r="B67" s="1" t="s">
        <v>22</v>
      </c>
      <c r="C67" s="32" t="s">
        <v>23</v>
      </c>
      <c r="D67" s="32" t="s">
        <v>24</v>
      </c>
      <c r="E67" s="32" t="s">
        <v>25</v>
      </c>
      <c r="F67" s="8" t="s">
        <v>322</v>
      </c>
      <c r="G67" s="8" t="s">
        <v>323</v>
      </c>
      <c r="H67" s="1" t="s">
        <v>37</v>
      </c>
      <c r="I67" s="32" t="s">
        <v>29</v>
      </c>
      <c r="J67" s="14">
        <v>13310.07</v>
      </c>
      <c r="K67" s="14">
        <v>12439.32</v>
      </c>
      <c r="L67" s="14">
        <f t="shared" si="3"/>
        <v>870.75</v>
      </c>
      <c r="M67" s="1" t="s">
        <v>30</v>
      </c>
      <c r="N67" s="1" t="s">
        <v>31</v>
      </c>
      <c r="O67" s="1">
        <v>12</v>
      </c>
      <c r="P67" s="1">
        <v>0</v>
      </c>
      <c r="Q67" s="7">
        <v>44726</v>
      </c>
      <c r="R67" s="1" t="s">
        <v>324</v>
      </c>
      <c r="S67" s="1" t="s">
        <v>325</v>
      </c>
      <c r="T67" s="14">
        <v>13310.07</v>
      </c>
      <c r="U67" s="14">
        <v>12439.32</v>
      </c>
    </row>
    <row r="68" spans="1:21" ht="45" x14ac:dyDescent="0.2">
      <c r="A68" s="1" t="s">
        <v>326</v>
      </c>
      <c r="B68" s="1" t="s">
        <v>22</v>
      </c>
      <c r="C68" s="32" t="s">
        <v>23</v>
      </c>
      <c r="D68" s="32" t="s">
        <v>24</v>
      </c>
      <c r="E68" s="32" t="s">
        <v>25</v>
      </c>
      <c r="F68" s="8" t="s">
        <v>327</v>
      </c>
      <c r="G68" s="8" t="s">
        <v>328</v>
      </c>
      <c r="H68" s="1" t="s">
        <v>37</v>
      </c>
      <c r="I68" s="32" t="s">
        <v>29</v>
      </c>
      <c r="J68" s="14">
        <v>12586.8</v>
      </c>
      <c r="K68" s="14">
        <v>11763.36</v>
      </c>
      <c r="L68" s="14">
        <f t="shared" si="3"/>
        <v>823.43999999999869</v>
      </c>
      <c r="M68" s="1" t="s">
        <v>30</v>
      </c>
      <c r="N68" s="1" t="s">
        <v>31</v>
      </c>
      <c r="O68" s="1">
        <v>12</v>
      </c>
      <c r="P68" s="1">
        <v>0</v>
      </c>
      <c r="Q68" s="7">
        <v>44735</v>
      </c>
      <c r="R68" s="1" t="s">
        <v>329</v>
      </c>
      <c r="S68" s="1" t="s">
        <v>330</v>
      </c>
      <c r="T68" s="14">
        <v>12586.8</v>
      </c>
      <c r="U68" s="14">
        <v>11763.36</v>
      </c>
    </row>
    <row r="69" spans="1:21" ht="56.25" x14ac:dyDescent="0.2">
      <c r="A69" s="16" t="s">
        <v>331</v>
      </c>
      <c r="B69" s="1" t="s">
        <v>22</v>
      </c>
      <c r="C69" s="32" t="s">
        <v>23</v>
      </c>
      <c r="D69" s="32" t="s">
        <v>24</v>
      </c>
      <c r="E69" s="32" t="s">
        <v>25</v>
      </c>
      <c r="F69" s="17" t="s">
        <v>332</v>
      </c>
      <c r="G69" s="8" t="s">
        <v>150</v>
      </c>
      <c r="H69" s="16" t="s">
        <v>28</v>
      </c>
      <c r="I69" s="32" t="s">
        <v>29</v>
      </c>
      <c r="J69" s="43">
        <v>5268.8</v>
      </c>
      <c r="K69" s="43">
        <v>4924.1099999999997</v>
      </c>
      <c r="L69" s="43">
        <v>344.69</v>
      </c>
      <c r="M69" s="16" t="s">
        <v>30</v>
      </c>
      <c r="N69" s="16" t="s">
        <v>31</v>
      </c>
      <c r="O69" s="16">
        <v>0.1</v>
      </c>
      <c r="P69" s="16">
        <v>3</v>
      </c>
      <c r="Q69" s="3">
        <v>44662</v>
      </c>
      <c r="R69" s="16" t="s">
        <v>333</v>
      </c>
      <c r="S69" s="16" t="s">
        <v>334</v>
      </c>
      <c r="T69" s="43">
        <v>5268.8</v>
      </c>
      <c r="U69" s="43">
        <v>4924.1099999999997</v>
      </c>
    </row>
    <row r="70" spans="1:21" ht="33.75" x14ac:dyDescent="0.2">
      <c r="A70" s="16" t="s">
        <v>335</v>
      </c>
      <c r="B70" s="1" t="s">
        <v>22</v>
      </c>
      <c r="C70" s="32" t="s">
        <v>23</v>
      </c>
      <c r="D70" s="32" t="s">
        <v>24</v>
      </c>
      <c r="E70" s="32" t="s">
        <v>25</v>
      </c>
      <c r="F70" s="2" t="s">
        <v>336</v>
      </c>
      <c r="G70" s="8" t="s">
        <v>337</v>
      </c>
      <c r="H70" s="16" t="s">
        <v>28</v>
      </c>
      <c r="I70" s="32" t="s">
        <v>29</v>
      </c>
      <c r="J70" s="43">
        <v>8271.35</v>
      </c>
      <c r="K70" s="43">
        <v>7730.23</v>
      </c>
      <c r="L70" s="14">
        <f>+J70-K70</f>
        <v>541.1200000000008</v>
      </c>
      <c r="M70" s="16" t="s">
        <v>30</v>
      </c>
      <c r="N70" s="16" t="s">
        <v>31</v>
      </c>
      <c r="O70" s="16">
        <v>0.01</v>
      </c>
      <c r="P70" s="16">
        <v>3</v>
      </c>
      <c r="Q70" s="3">
        <v>44708</v>
      </c>
      <c r="R70" s="16" t="s">
        <v>338</v>
      </c>
      <c r="S70" s="16" t="s">
        <v>292</v>
      </c>
      <c r="T70" s="43">
        <v>8271.35</v>
      </c>
      <c r="U70" s="43">
        <v>7730.23</v>
      </c>
    </row>
    <row r="71" spans="1:21" ht="45" x14ac:dyDescent="0.2">
      <c r="A71" s="1" t="s">
        <v>339</v>
      </c>
      <c r="B71" s="1" t="s">
        <v>22</v>
      </c>
      <c r="C71" s="32" t="s">
        <v>23</v>
      </c>
      <c r="D71" s="32" t="s">
        <v>24</v>
      </c>
      <c r="E71" s="32" t="s">
        <v>25</v>
      </c>
      <c r="F71" s="8" t="s">
        <v>340</v>
      </c>
      <c r="G71" s="8" t="s">
        <v>127</v>
      </c>
      <c r="H71" s="1" t="s">
        <v>37</v>
      </c>
      <c r="I71" s="32" t="s">
        <v>29</v>
      </c>
      <c r="J71" s="14">
        <v>892.8</v>
      </c>
      <c r="K71" s="14">
        <v>892.8</v>
      </c>
      <c r="L71" s="14">
        <v>0</v>
      </c>
      <c r="M71" s="16" t="s">
        <v>30</v>
      </c>
      <c r="N71" s="16" t="s">
        <v>31</v>
      </c>
      <c r="O71" s="1">
        <v>0</v>
      </c>
      <c r="P71" s="1">
        <v>0</v>
      </c>
      <c r="Q71" s="7">
        <v>44735</v>
      </c>
      <c r="R71" s="1" t="s">
        <v>341</v>
      </c>
      <c r="S71" s="4" t="s">
        <v>342</v>
      </c>
      <c r="T71" s="14">
        <v>892.8</v>
      </c>
      <c r="U71" s="14">
        <v>892.8</v>
      </c>
    </row>
    <row r="72" spans="1:21" ht="90" x14ac:dyDescent="0.2">
      <c r="A72" s="1" t="s">
        <v>343</v>
      </c>
      <c r="B72" s="1" t="s">
        <v>22</v>
      </c>
      <c r="C72" s="32" t="s">
        <v>23</v>
      </c>
      <c r="D72" s="32" t="s">
        <v>24</v>
      </c>
      <c r="E72" s="32" t="s">
        <v>25</v>
      </c>
      <c r="F72" s="8" t="s">
        <v>344</v>
      </c>
      <c r="G72" s="8" t="s">
        <v>345</v>
      </c>
      <c r="H72" s="1" t="s">
        <v>37</v>
      </c>
      <c r="I72" s="32" t="s">
        <v>29</v>
      </c>
      <c r="J72" s="14">
        <v>755</v>
      </c>
      <c r="K72" s="14">
        <v>705.68</v>
      </c>
      <c r="L72" s="14">
        <f>+J72-K72</f>
        <v>49.32000000000005</v>
      </c>
      <c r="M72" s="1" t="s">
        <v>30</v>
      </c>
      <c r="N72" s="1" t="s">
        <v>31</v>
      </c>
      <c r="O72" s="1">
        <v>0.25</v>
      </c>
      <c r="P72" s="1">
        <v>0</v>
      </c>
      <c r="Q72" s="3">
        <v>44669</v>
      </c>
      <c r="R72" s="1" t="s">
        <v>346</v>
      </c>
      <c r="S72" s="1" t="s">
        <v>228</v>
      </c>
      <c r="T72" s="14">
        <v>755</v>
      </c>
      <c r="U72" s="14">
        <v>705.68</v>
      </c>
    </row>
    <row r="73" spans="1:21" ht="67.5" x14ac:dyDescent="0.2">
      <c r="A73" s="1" t="s">
        <v>347</v>
      </c>
      <c r="B73" s="1" t="s">
        <v>22</v>
      </c>
      <c r="C73" s="32" t="s">
        <v>23</v>
      </c>
      <c r="D73" s="32" t="s">
        <v>24</v>
      </c>
      <c r="E73" s="32" t="s">
        <v>25</v>
      </c>
      <c r="F73" s="8" t="s">
        <v>348</v>
      </c>
      <c r="G73" s="8" t="s">
        <v>349</v>
      </c>
      <c r="H73" s="1" t="s">
        <v>28</v>
      </c>
      <c r="I73" s="32" t="s">
        <v>29</v>
      </c>
      <c r="J73" s="14">
        <v>1109.1300000000001</v>
      </c>
      <c r="K73" s="14">
        <v>1037.26</v>
      </c>
      <c r="L73" s="14">
        <f t="shared" ref="L73:L75" si="4">+J73-K73</f>
        <v>71.870000000000118</v>
      </c>
      <c r="M73" s="1" t="s">
        <v>30</v>
      </c>
      <c r="N73" s="1" t="s">
        <v>31</v>
      </c>
      <c r="O73" s="1">
        <v>0.5</v>
      </c>
      <c r="P73" s="1">
        <v>3</v>
      </c>
      <c r="Q73" s="3">
        <v>44680</v>
      </c>
      <c r="R73" s="1" t="s">
        <v>350</v>
      </c>
      <c r="S73" s="1" t="s">
        <v>223</v>
      </c>
      <c r="T73" s="14">
        <v>1109.1300000000001</v>
      </c>
      <c r="U73" s="14">
        <v>1037.26</v>
      </c>
    </row>
    <row r="74" spans="1:21" ht="101.25" x14ac:dyDescent="0.2">
      <c r="A74" s="1" t="s">
        <v>351</v>
      </c>
      <c r="B74" s="1" t="s">
        <v>22</v>
      </c>
      <c r="C74" s="32" t="s">
        <v>23</v>
      </c>
      <c r="D74" s="32" t="s">
        <v>24</v>
      </c>
      <c r="E74" s="32" t="s">
        <v>25</v>
      </c>
      <c r="F74" s="8" t="s">
        <v>352</v>
      </c>
      <c r="G74" s="8" t="s">
        <v>353</v>
      </c>
      <c r="H74" s="1" t="s">
        <v>28</v>
      </c>
      <c r="I74" s="32" t="s">
        <v>29</v>
      </c>
      <c r="J74" s="14">
        <v>1395.19</v>
      </c>
      <c r="K74" s="14">
        <v>1304.6500000000001</v>
      </c>
      <c r="L74" s="14">
        <f t="shared" si="4"/>
        <v>90.539999999999964</v>
      </c>
      <c r="M74" s="1" t="s">
        <v>30</v>
      </c>
      <c r="N74" s="1" t="s">
        <v>31</v>
      </c>
      <c r="O74" s="1">
        <v>1</v>
      </c>
      <c r="P74" s="18">
        <v>3</v>
      </c>
      <c r="Q74" s="3">
        <v>44719</v>
      </c>
      <c r="R74" s="1" t="s">
        <v>354</v>
      </c>
      <c r="S74" s="1" t="s">
        <v>77</v>
      </c>
      <c r="T74" s="14">
        <v>1395.19</v>
      </c>
      <c r="U74" s="14">
        <v>1304.6500000000001</v>
      </c>
    </row>
    <row r="75" spans="1:21" ht="67.5" x14ac:dyDescent="0.2">
      <c r="A75" s="1" t="s">
        <v>355</v>
      </c>
      <c r="B75" s="1" t="s">
        <v>22</v>
      </c>
      <c r="C75" s="32" t="s">
        <v>23</v>
      </c>
      <c r="D75" s="32" t="s">
        <v>24</v>
      </c>
      <c r="E75" s="32" t="s">
        <v>25</v>
      </c>
      <c r="F75" s="8" t="s">
        <v>356</v>
      </c>
      <c r="G75" s="8" t="s">
        <v>357</v>
      </c>
      <c r="H75" s="1" t="s">
        <v>37</v>
      </c>
      <c r="I75" s="32" t="s">
        <v>29</v>
      </c>
      <c r="J75" s="14">
        <v>10610.1</v>
      </c>
      <c r="K75" s="14">
        <v>10282.5</v>
      </c>
      <c r="L75" s="14">
        <f t="shared" si="4"/>
        <v>327.60000000000036</v>
      </c>
      <c r="M75" s="1" t="s">
        <v>30</v>
      </c>
      <c r="N75" s="1" t="s">
        <v>31</v>
      </c>
      <c r="O75" s="1">
        <v>12</v>
      </c>
      <c r="P75" s="1">
        <v>5</v>
      </c>
      <c r="Q75" s="7">
        <v>44687</v>
      </c>
      <c r="R75" s="1" t="s">
        <v>358</v>
      </c>
      <c r="S75" s="1" t="s">
        <v>359</v>
      </c>
      <c r="T75" s="14">
        <v>10610.1</v>
      </c>
      <c r="U75" s="14">
        <v>10282.5</v>
      </c>
    </row>
    <row r="76" spans="1:21" ht="45" x14ac:dyDescent="0.2">
      <c r="A76" s="1" t="s">
        <v>360</v>
      </c>
      <c r="B76" s="1" t="s">
        <v>22</v>
      </c>
      <c r="C76" s="32" t="s">
        <v>23</v>
      </c>
      <c r="D76" s="32" t="s">
        <v>24</v>
      </c>
      <c r="E76" s="32" t="s">
        <v>25</v>
      </c>
      <c r="F76" s="38" t="s">
        <v>361</v>
      </c>
      <c r="G76" s="39" t="s">
        <v>362</v>
      </c>
      <c r="H76" s="1" t="s">
        <v>37</v>
      </c>
      <c r="I76" s="32" t="s">
        <v>29</v>
      </c>
      <c r="J76" s="14">
        <v>453.15</v>
      </c>
      <c r="K76" s="14">
        <v>423.5</v>
      </c>
      <c r="L76" s="14">
        <f>+J76-K76</f>
        <v>29.649999999999977</v>
      </c>
      <c r="M76" s="1" t="s">
        <v>30</v>
      </c>
      <c r="N76" s="1" t="s">
        <v>31</v>
      </c>
      <c r="O76" s="19">
        <v>1</v>
      </c>
      <c r="P76" s="1">
        <v>3</v>
      </c>
      <c r="Q76" s="3">
        <v>44701</v>
      </c>
      <c r="R76" s="1" t="s">
        <v>363</v>
      </c>
      <c r="S76" s="1" t="s">
        <v>364</v>
      </c>
      <c r="T76" s="14">
        <v>453.15</v>
      </c>
      <c r="U76" s="14">
        <v>423.5</v>
      </c>
    </row>
    <row r="77" spans="1:21" ht="56.25" x14ac:dyDescent="0.2">
      <c r="A77" s="1" t="s">
        <v>365</v>
      </c>
      <c r="B77" s="1" t="s">
        <v>22</v>
      </c>
      <c r="C77" s="32" t="s">
        <v>23</v>
      </c>
      <c r="D77" s="32" t="s">
        <v>24</v>
      </c>
      <c r="E77" s="32" t="s">
        <v>25</v>
      </c>
      <c r="F77" s="39" t="s">
        <v>366</v>
      </c>
      <c r="G77" s="39" t="s">
        <v>367</v>
      </c>
      <c r="H77" s="1" t="s">
        <v>28</v>
      </c>
      <c r="I77" s="32" t="s">
        <v>29</v>
      </c>
      <c r="J77" s="14">
        <v>75.44</v>
      </c>
      <c r="K77" s="14">
        <v>70.5</v>
      </c>
      <c r="L77" s="14">
        <f>+J77-K77</f>
        <v>4.9399999999999977</v>
      </c>
      <c r="M77" s="1" t="s">
        <v>30</v>
      </c>
      <c r="N77" s="1" t="s">
        <v>31</v>
      </c>
      <c r="O77" s="19">
        <v>2</v>
      </c>
      <c r="P77" s="1">
        <v>3</v>
      </c>
      <c r="Q77" s="3">
        <v>44694</v>
      </c>
      <c r="R77" s="1" t="s">
        <v>368</v>
      </c>
      <c r="S77" s="1" t="s">
        <v>369</v>
      </c>
      <c r="T77" s="14">
        <v>75.44</v>
      </c>
      <c r="U77" s="14">
        <v>70.5</v>
      </c>
    </row>
    <row r="78" spans="1:21" ht="90" x14ac:dyDescent="0.2">
      <c r="A78" s="1" t="s">
        <v>370</v>
      </c>
      <c r="B78" s="1" t="s">
        <v>22</v>
      </c>
      <c r="C78" s="32" t="s">
        <v>23</v>
      </c>
      <c r="D78" s="32" t="s">
        <v>24</v>
      </c>
      <c r="E78" s="32" t="s">
        <v>25</v>
      </c>
      <c r="F78" s="39" t="s">
        <v>371</v>
      </c>
      <c r="G78" s="39" t="s">
        <v>372</v>
      </c>
      <c r="H78" s="1" t="s">
        <v>28</v>
      </c>
      <c r="I78" s="32" t="s">
        <v>29</v>
      </c>
      <c r="J78" s="14">
        <v>324</v>
      </c>
      <c r="K78" s="14">
        <v>324</v>
      </c>
      <c r="L78" s="14">
        <v>0</v>
      </c>
      <c r="M78" s="1" t="s">
        <v>30</v>
      </c>
      <c r="N78" s="1" t="s">
        <v>31</v>
      </c>
      <c r="O78" s="19">
        <v>0.5</v>
      </c>
      <c r="P78" s="1">
        <v>2</v>
      </c>
      <c r="Q78" s="7">
        <v>44726</v>
      </c>
      <c r="R78" s="1" t="s">
        <v>373</v>
      </c>
      <c r="S78" s="1" t="s">
        <v>374</v>
      </c>
      <c r="T78" s="14">
        <v>324</v>
      </c>
      <c r="U78" s="14">
        <v>324</v>
      </c>
    </row>
    <row r="79" spans="1:21" ht="90" x14ac:dyDescent="0.2">
      <c r="A79" s="1" t="s">
        <v>375</v>
      </c>
      <c r="B79" s="1" t="s">
        <v>22</v>
      </c>
      <c r="C79" s="32" t="s">
        <v>23</v>
      </c>
      <c r="D79" s="32" t="s">
        <v>24</v>
      </c>
      <c r="E79" s="32" t="s">
        <v>25</v>
      </c>
      <c r="F79" s="39" t="s">
        <v>376</v>
      </c>
      <c r="G79" s="39" t="s">
        <v>377</v>
      </c>
      <c r="H79" s="1" t="s">
        <v>37</v>
      </c>
      <c r="I79" s="32" t="s">
        <v>29</v>
      </c>
      <c r="J79" s="14">
        <v>385.2</v>
      </c>
      <c r="K79" s="14">
        <v>360</v>
      </c>
      <c r="L79" s="14">
        <f>+J79-K79</f>
        <v>25.199999999999989</v>
      </c>
      <c r="M79" s="1" t="s">
        <v>30</v>
      </c>
      <c r="N79" s="1" t="s">
        <v>31</v>
      </c>
      <c r="O79" s="19">
        <v>0.5</v>
      </c>
      <c r="P79" s="1">
        <v>2</v>
      </c>
      <c r="Q79" s="7">
        <v>44725</v>
      </c>
      <c r="R79" s="1" t="s">
        <v>378</v>
      </c>
      <c r="S79" s="1" t="s">
        <v>379</v>
      </c>
      <c r="T79" s="14">
        <v>385.2</v>
      </c>
      <c r="U79" s="14">
        <v>360</v>
      </c>
    </row>
    <row r="80" spans="1:21" ht="45" x14ac:dyDescent="0.2">
      <c r="A80" s="1" t="s">
        <v>380</v>
      </c>
      <c r="B80" s="1" t="s">
        <v>22</v>
      </c>
      <c r="C80" s="32" t="s">
        <v>23</v>
      </c>
      <c r="D80" s="32" t="s">
        <v>24</v>
      </c>
      <c r="E80" s="32" t="s">
        <v>25</v>
      </c>
      <c r="F80" s="39" t="s">
        <v>381</v>
      </c>
      <c r="G80" s="39" t="s">
        <v>127</v>
      </c>
      <c r="H80" s="1" t="s">
        <v>37</v>
      </c>
      <c r="I80" s="32" t="s">
        <v>29</v>
      </c>
      <c r="J80" s="14">
        <v>498</v>
      </c>
      <c r="K80" s="14">
        <v>498</v>
      </c>
      <c r="L80" s="14">
        <v>0</v>
      </c>
      <c r="M80" s="1" t="s">
        <v>30</v>
      </c>
      <c r="N80" s="1" t="s">
        <v>31</v>
      </c>
      <c r="O80" s="19">
        <v>0.5</v>
      </c>
      <c r="P80" s="1">
        <v>2</v>
      </c>
      <c r="Q80" s="3">
        <v>44729</v>
      </c>
      <c r="R80" s="1" t="s">
        <v>378</v>
      </c>
      <c r="S80" s="1" t="s">
        <v>379</v>
      </c>
      <c r="T80" s="14">
        <v>498</v>
      </c>
      <c r="U80" s="14">
        <v>498</v>
      </c>
    </row>
    <row r="81" spans="1:21" ht="33.75" x14ac:dyDescent="0.2">
      <c r="A81" s="1" t="s">
        <v>382</v>
      </c>
      <c r="B81" s="1" t="s">
        <v>22</v>
      </c>
      <c r="C81" s="32" t="s">
        <v>23</v>
      </c>
      <c r="D81" s="32" t="s">
        <v>24</v>
      </c>
      <c r="E81" s="32" t="s">
        <v>25</v>
      </c>
      <c r="F81" s="8" t="s">
        <v>383</v>
      </c>
      <c r="G81" s="39" t="s">
        <v>162</v>
      </c>
      <c r="H81" s="1" t="s">
        <v>28</v>
      </c>
      <c r="I81" s="32" t="s">
        <v>29</v>
      </c>
      <c r="J81" s="14">
        <v>2333.75</v>
      </c>
      <c r="K81" s="14">
        <v>2181.08</v>
      </c>
      <c r="L81" s="14">
        <f>+J81-K81</f>
        <v>152.67000000000007</v>
      </c>
      <c r="M81" s="1" t="s">
        <v>30</v>
      </c>
      <c r="N81" s="1" t="s">
        <v>31</v>
      </c>
      <c r="O81" s="19">
        <v>0.5</v>
      </c>
      <c r="P81" s="18">
        <v>3</v>
      </c>
      <c r="Q81" s="3">
        <v>44678</v>
      </c>
      <c r="R81" s="20" t="s">
        <v>384</v>
      </c>
      <c r="S81" s="1" t="s">
        <v>385</v>
      </c>
      <c r="T81" s="14">
        <v>2333.75</v>
      </c>
      <c r="U81" s="14">
        <v>2181.08</v>
      </c>
    </row>
    <row r="82" spans="1:21" ht="45" x14ac:dyDescent="0.2">
      <c r="A82" s="1" t="s">
        <v>386</v>
      </c>
      <c r="B82" s="1" t="s">
        <v>22</v>
      </c>
      <c r="C82" s="32" t="s">
        <v>23</v>
      </c>
      <c r="D82" s="32" t="s">
        <v>24</v>
      </c>
      <c r="E82" s="32" t="s">
        <v>25</v>
      </c>
      <c r="F82" s="8" t="s">
        <v>387</v>
      </c>
      <c r="G82" s="39" t="s">
        <v>388</v>
      </c>
      <c r="H82" s="1" t="s">
        <v>37</v>
      </c>
      <c r="I82" s="32" t="s">
        <v>29</v>
      </c>
      <c r="J82" s="14">
        <v>909.5</v>
      </c>
      <c r="K82" s="14">
        <v>850</v>
      </c>
      <c r="L82" s="14">
        <f>909.5-850</f>
        <v>59.5</v>
      </c>
      <c r="M82" s="1" t="s">
        <v>30</v>
      </c>
      <c r="N82" s="1" t="s">
        <v>31</v>
      </c>
      <c r="O82" s="19">
        <v>0.25</v>
      </c>
      <c r="P82" s="18">
        <v>0</v>
      </c>
      <c r="Q82" s="3">
        <v>44678</v>
      </c>
      <c r="R82" s="20" t="s">
        <v>389</v>
      </c>
      <c r="S82" s="1" t="s">
        <v>390</v>
      </c>
      <c r="T82" s="14">
        <v>909.5</v>
      </c>
      <c r="U82" s="14">
        <v>850</v>
      </c>
    </row>
    <row r="83" spans="1:21" ht="56.25" x14ac:dyDescent="0.2">
      <c r="A83" s="1" t="s">
        <v>391</v>
      </c>
      <c r="B83" s="1" t="s">
        <v>22</v>
      </c>
      <c r="C83" s="32" t="s">
        <v>23</v>
      </c>
      <c r="D83" s="32" t="s">
        <v>24</v>
      </c>
      <c r="E83" s="32" t="s">
        <v>25</v>
      </c>
      <c r="F83" s="8" t="s">
        <v>392</v>
      </c>
      <c r="G83" s="39" t="s">
        <v>393</v>
      </c>
      <c r="H83" s="1" t="s">
        <v>37</v>
      </c>
      <c r="I83" s="32" t="s">
        <v>29</v>
      </c>
      <c r="J83" s="14">
        <v>543.55999999999995</v>
      </c>
      <c r="K83" s="14">
        <v>508</v>
      </c>
      <c r="L83" s="14">
        <f>543.56-508</f>
        <v>35.559999999999945</v>
      </c>
      <c r="M83" s="1" t="s">
        <v>30</v>
      </c>
      <c r="N83" s="1" t="s">
        <v>31</v>
      </c>
      <c r="O83" s="19">
        <v>1</v>
      </c>
      <c r="P83" s="18">
        <v>0</v>
      </c>
      <c r="Q83" s="3">
        <v>44678</v>
      </c>
      <c r="R83" s="20" t="s">
        <v>394</v>
      </c>
      <c r="S83" s="1" t="s">
        <v>395</v>
      </c>
      <c r="T83" s="14">
        <v>543.55999999999995</v>
      </c>
      <c r="U83" s="14">
        <v>508</v>
      </c>
    </row>
    <row r="84" spans="1:21" ht="56.25" x14ac:dyDescent="0.2">
      <c r="A84" s="1" t="s">
        <v>396</v>
      </c>
      <c r="B84" s="1" t="s">
        <v>22</v>
      </c>
      <c r="C84" s="32" t="s">
        <v>23</v>
      </c>
      <c r="D84" s="32" t="s">
        <v>24</v>
      </c>
      <c r="E84" s="32" t="s">
        <v>25</v>
      </c>
      <c r="F84" s="8" t="s">
        <v>397</v>
      </c>
      <c r="G84" s="39" t="s">
        <v>393</v>
      </c>
      <c r="H84" s="1" t="s">
        <v>37</v>
      </c>
      <c r="I84" s="32" t="s">
        <v>29</v>
      </c>
      <c r="J84" s="14">
        <v>267.5</v>
      </c>
      <c r="K84" s="14">
        <v>250</v>
      </c>
      <c r="L84" s="14">
        <f>267.5-250</f>
        <v>17.5</v>
      </c>
      <c r="M84" s="1" t="s">
        <v>30</v>
      </c>
      <c r="N84" s="1" t="s">
        <v>31</v>
      </c>
      <c r="O84" s="19">
        <v>0.25</v>
      </c>
      <c r="P84" s="1">
        <v>0</v>
      </c>
      <c r="Q84" s="3">
        <v>44678</v>
      </c>
      <c r="R84" s="20" t="s">
        <v>394</v>
      </c>
      <c r="S84" s="1" t="s">
        <v>395</v>
      </c>
      <c r="T84" s="14">
        <v>267.5</v>
      </c>
      <c r="U84" s="14">
        <v>250</v>
      </c>
    </row>
    <row r="85" spans="1:21" ht="45" x14ac:dyDescent="0.2">
      <c r="A85" s="1" t="s">
        <v>398</v>
      </c>
      <c r="B85" s="1" t="s">
        <v>22</v>
      </c>
      <c r="C85" s="32" t="s">
        <v>23</v>
      </c>
      <c r="D85" s="32" t="s">
        <v>24</v>
      </c>
      <c r="E85" s="32" t="s">
        <v>25</v>
      </c>
      <c r="F85" s="1" t="s">
        <v>399</v>
      </c>
      <c r="G85" s="39" t="s">
        <v>400</v>
      </c>
      <c r="H85" s="1" t="s">
        <v>37</v>
      </c>
      <c r="I85" s="32" t="s">
        <v>29</v>
      </c>
      <c r="J85" s="14">
        <v>232.4</v>
      </c>
      <c r="K85" s="14">
        <v>217.2</v>
      </c>
      <c r="L85" s="14">
        <f t="shared" ref="L85:L105" si="5">+J85-K85</f>
        <v>15.200000000000017</v>
      </c>
      <c r="M85" s="1" t="s">
        <v>30</v>
      </c>
      <c r="N85" s="1" t="s">
        <v>31</v>
      </c>
      <c r="O85" s="19">
        <v>0.2</v>
      </c>
      <c r="P85" s="1">
        <v>3</v>
      </c>
      <c r="Q85" s="3">
        <v>44678</v>
      </c>
      <c r="R85" s="20" t="s">
        <v>296</v>
      </c>
      <c r="S85" s="1" t="s">
        <v>297</v>
      </c>
      <c r="T85" s="14">
        <v>232.4</v>
      </c>
      <c r="U85" s="14">
        <v>217.2</v>
      </c>
    </row>
    <row r="86" spans="1:21" ht="56.25" x14ac:dyDescent="0.2">
      <c r="A86" s="1" t="s">
        <v>401</v>
      </c>
      <c r="B86" s="1" t="s">
        <v>22</v>
      </c>
      <c r="C86" s="32" t="s">
        <v>23</v>
      </c>
      <c r="D86" s="32" t="s">
        <v>24</v>
      </c>
      <c r="E86" s="32" t="s">
        <v>25</v>
      </c>
      <c r="F86" s="8" t="s">
        <v>402</v>
      </c>
      <c r="G86" s="39" t="s">
        <v>403</v>
      </c>
      <c r="H86" s="1" t="s">
        <v>28</v>
      </c>
      <c r="I86" s="32" t="s">
        <v>29</v>
      </c>
      <c r="J86" s="14">
        <v>1675.62</v>
      </c>
      <c r="K86" s="14">
        <v>1566</v>
      </c>
      <c r="L86" s="14">
        <f t="shared" si="5"/>
        <v>109.61999999999989</v>
      </c>
      <c r="M86" s="1" t="s">
        <v>30</v>
      </c>
      <c r="N86" s="1" t="s">
        <v>31</v>
      </c>
      <c r="O86" s="19">
        <v>1.5</v>
      </c>
      <c r="P86" s="1">
        <v>3</v>
      </c>
      <c r="Q86" s="3">
        <v>44687</v>
      </c>
      <c r="R86" s="20" t="s">
        <v>404</v>
      </c>
      <c r="S86" s="1" t="s">
        <v>405</v>
      </c>
      <c r="T86" s="14">
        <v>1675.62</v>
      </c>
      <c r="U86" s="14">
        <v>1566</v>
      </c>
    </row>
    <row r="87" spans="1:21" ht="56.25" x14ac:dyDescent="0.2">
      <c r="A87" s="1" t="s">
        <v>406</v>
      </c>
      <c r="B87" s="1" t="s">
        <v>22</v>
      </c>
      <c r="C87" s="32" t="s">
        <v>23</v>
      </c>
      <c r="D87" s="32" t="s">
        <v>24</v>
      </c>
      <c r="E87" s="32" t="s">
        <v>25</v>
      </c>
      <c r="F87" s="8" t="s">
        <v>407</v>
      </c>
      <c r="G87" s="39" t="s">
        <v>393</v>
      </c>
      <c r="H87" s="1" t="s">
        <v>37</v>
      </c>
      <c r="I87" s="32" t="s">
        <v>29</v>
      </c>
      <c r="J87" s="14">
        <v>308.42</v>
      </c>
      <c r="K87" s="14">
        <v>303.01</v>
      </c>
      <c r="L87" s="14">
        <f t="shared" si="5"/>
        <v>5.410000000000025</v>
      </c>
      <c r="M87" s="1" t="s">
        <v>30</v>
      </c>
      <c r="N87" s="1" t="s">
        <v>31</v>
      </c>
      <c r="O87" s="19">
        <v>1</v>
      </c>
      <c r="P87" s="1">
        <v>4</v>
      </c>
      <c r="Q87" s="3">
        <v>44691</v>
      </c>
      <c r="R87" s="20" t="s">
        <v>408</v>
      </c>
      <c r="S87" s="1" t="s">
        <v>409</v>
      </c>
      <c r="T87" s="14">
        <v>308.42</v>
      </c>
      <c r="U87" s="14">
        <v>303.01</v>
      </c>
    </row>
    <row r="88" spans="1:21" ht="90" x14ac:dyDescent="0.2">
      <c r="A88" s="1" t="s">
        <v>410</v>
      </c>
      <c r="B88" s="1" t="s">
        <v>22</v>
      </c>
      <c r="C88" s="32" t="s">
        <v>23</v>
      </c>
      <c r="D88" s="32" t="s">
        <v>24</v>
      </c>
      <c r="E88" s="32" t="s">
        <v>25</v>
      </c>
      <c r="F88" s="8" t="s">
        <v>411</v>
      </c>
      <c r="G88" s="39" t="s">
        <v>412</v>
      </c>
      <c r="H88" s="1" t="s">
        <v>28</v>
      </c>
      <c r="I88" s="32" t="s">
        <v>29</v>
      </c>
      <c r="J88" s="14">
        <v>1697.21</v>
      </c>
      <c r="K88" s="14">
        <v>1647.78</v>
      </c>
      <c r="L88" s="14">
        <f t="shared" si="5"/>
        <v>49.430000000000064</v>
      </c>
      <c r="M88" s="1" t="s">
        <v>30</v>
      </c>
      <c r="N88" s="1" t="s">
        <v>31</v>
      </c>
      <c r="O88" s="19">
        <v>1</v>
      </c>
      <c r="P88" s="1">
        <v>3</v>
      </c>
      <c r="Q88" s="7">
        <v>44694</v>
      </c>
      <c r="R88" s="20" t="s">
        <v>413</v>
      </c>
      <c r="S88" s="1" t="s">
        <v>414</v>
      </c>
      <c r="T88" s="14">
        <v>1697.21</v>
      </c>
      <c r="U88" s="14">
        <v>1647.78</v>
      </c>
    </row>
    <row r="89" spans="1:21" ht="45" x14ac:dyDescent="0.2">
      <c r="A89" s="1" t="s">
        <v>415</v>
      </c>
      <c r="B89" s="1" t="s">
        <v>22</v>
      </c>
      <c r="C89" s="32" t="s">
        <v>23</v>
      </c>
      <c r="D89" s="32" t="s">
        <v>24</v>
      </c>
      <c r="E89" s="32" t="s">
        <v>25</v>
      </c>
      <c r="F89" s="8" t="s">
        <v>416</v>
      </c>
      <c r="G89" s="39" t="s">
        <v>147</v>
      </c>
      <c r="H89" s="1" t="s">
        <v>28</v>
      </c>
      <c r="I89" s="32" t="s">
        <v>29</v>
      </c>
      <c r="J89" s="14">
        <v>1116.74</v>
      </c>
      <c r="K89" s="14">
        <v>1043.68</v>
      </c>
      <c r="L89" s="14">
        <f t="shared" si="5"/>
        <v>73.059999999999945</v>
      </c>
      <c r="M89" s="1" t="s">
        <v>30</v>
      </c>
      <c r="N89" s="1" t="s">
        <v>31</v>
      </c>
      <c r="O89" s="19">
        <v>0.2</v>
      </c>
      <c r="P89" s="1">
        <v>3</v>
      </c>
      <c r="Q89" s="7">
        <v>44694</v>
      </c>
      <c r="R89" s="20" t="s">
        <v>417</v>
      </c>
      <c r="S89" s="1" t="s">
        <v>418</v>
      </c>
      <c r="T89" s="14">
        <v>1116.74</v>
      </c>
      <c r="U89" s="14">
        <v>1043.68</v>
      </c>
    </row>
    <row r="90" spans="1:21" ht="101.25" x14ac:dyDescent="0.2">
      <c r="A90" s="1" t="s">
        <v>419</v>
      </c>
      <c r="B90" s="1" t="s">
        <v>22</v>
      </c>
      <c r="C90" s="32" t="s">
        <v>23</v>
      </c>
      <c r="D90" s="32" t="s">
        <v>24</v>
      </c>
      <c r="E90" s="32" t="s">
        <v>25</v>
      </c>
      <c r="F90" s="8" t="s">
        <v>420</v>
      </c>
      <c r="G90" s="39" t="s">
        <v>421</v>
      </c>
      <c r="H90" s="1" t="s">
        <v>28</v>
      </c>
      <c r="I90" s="32" t="s">
        <v>29</v>
      </c>
      <c r="J90" s="14">
        <v>1127.78</v>
      </c>
      <c r="K90" s="14">
        <v>1054</v>
      </c>
      <c r="L90" s="14">
        <f t="shared" si="5"/>
        <v>73.779999999999973</v>
      </c>
      <c r="M90" s="1" t="s">
        <v>30</v>
      </c>
      <c r="N90" s="1" t="s">
        <v>31</v>
      </c>
      <c r="O90" s="19">
        <v>0.5</v>
      </c>
      <c r="P90" s="1">
        <v>3</v>
      </c>
      <c r="Q90" s="7">
        <v>44693</v>
      </c>
      <c r="R90" s="20" t="s">
        <v>151</v>
      </c>
      <c r="S90" s="1" t="s">
        <v>77</v>
      </c>
      <c r="T90" s="14">
        <v>1127.78</v>
      </c>
      <c r="U90" s="14">
        <v>1054</v>
      </c>
    </row>
    <row r="91" spans="1:21" ht="56.25" x14ac:dyDescent="0.2">
      <c r="A91" s="1" t="s">
        <v>422</v>
      </c>
      <c r="B91" s="1" t="s">
        <v>22</v>
      </c>
      <c r="C91" s="32" t="s">
        <v>23</v>
      </c>
      <c r="D91" s="32" t="s">
        <v>24</v>
      </c>
      <c r="E91" s="32" t="s">
        <v>25</v>
      </c>
      <c r="F91" s="8" t="s">
        <v>423</v>
      </c>
      <c r="G91" s="39" t="s">
        <v>393</v>
      </c>
      <c r="H91" s="1" t="s">
        <v>37</v>
      </c>
      <c r="I91" s="32" t="s">
        <v>29</v>
      </c>
      <c r="J91" s="14">
        <v>1336.29</v>
      </c>
      <c r="K91" s="14">
        <v>1248.8699999999999</v>
      </c>
      <c r="L91" s="14">
        <f t="shared" si="5"/>
        <v>87.420000000000073</v>
      </c>
      <c r="M91" s="1" t="s">
        <v>30</v>
      </c>
      <c r="N91" s="1" t="s">
        <v>31</v>
      </c>
      <c r="O91" s="19">
        <v>1</v>
      </c>
      <c r="P91" s="1">
        <v>3</v>
      </c>
      <c r="Q91" s="7">
        <v>44701</v>
      </c>
      <c r="R91" s="20" t="s">
        <v>424</v>
      </c>
      <c r="S91" s="1" t="s">
        <v>425</v>
      </c>
      <c r="T91" s="14">
        <v>1336.29</v>
      </c>
      <c r="U91" s="14">
        <v>1248.8699999999999</v>
      </c>
    </row>
    <row r="92" spans="1:21" ht="33.75" x14ac:dyDescent="0.2">
      <c r="A92" s="1" t="s">
        <v>426</v>
      </c>
      <c r="B92" s="1" t="s">
        <v>22</v>
      </c>
      <c r="C92" s="32" t="s">
        <v>23</v>
      </c>
      <c r="D92" s="32" t="s">
        <v>24</v>
      </c>
      <c r="E92" s="32" t="s">
        <v>25</v>
      </c>
      <c r="F92" s="8" t="s">
        <v>427</v>
      </c>
      <c r="G92" s="39" t="s">
        <v>428</v>
      </c>
      <c r="H92" s="1" t="s">
        <v>28</v>
      </c>
      <c r="I92" s="32" t="s">
        <v>29</v>
      </c>
      <c r="J92" s="14">
        <v>4066</v>
      </c>
      <c r="K92" s="14">
        <v>3800</v>
      </c>
      <c r="L92" s="14">
        <f t="shared" si="5"/>
        <v>266</v>
      </c>
      <c r="M92" s="1" t="s">
        <v>30</v>
      </c>
      <c r="N92" s="1" t="s">
        <v>31</v>
      </c>
      <c r="O92" s="19">
        <v>0.05</v>
      </c>
      <c r="P92" s="1">
        <v>2</v>
      </c>
      <c r="Q92" s="3">
        <v>44712</v>
      </c>
      <c r="R92" s="20" t="s">
        <v>429</v>
      </c>
      <c r="S92" s="1" t="s">
        <v>430</v>
      </c>
      <c r="T92" s="14">
        <v>4066</v>
      </c>
      <c r="U92" s="14">
        <v>3800</v>
      </c>
    </row>
    <row r="93" spans="1:21" ht="56.25" x14ac:dyDescent="0.2">
      <c r="A93" s="1" t="s">
        <v>431</v>
      </c>
      <c r="B93" s="1" t="s">
        <v>22</v>
      </c>
      <c r="C93" s="32" t="s">
        <v>23</v>
      </c>
      <c r="D93" s="32" t="s">
        <v>24</v>
      </c>
      <c r="E93" s="32" t="s">
        <v>25</v>
      </c>
      <c r="F93" s="8" t="s">
        <v>432</v>
      </c>
      <c r="G93" s="39" t="s">
        <v>393</v>
      </c>
      <c r="H93" s="1" t="s">
        <v>37</v>
      </c>
      <c r="I93" s="32" t="s">
        <v>29</v>
      </c>
      <c r="J93" s="14">
        <v>523.23</v>
      </c>
      <c r="K93" s="14">
        <v>489</v>
      </c>
      <c r="L93" s="14">
        <f t="shared" si="5"/>
        <v>34.230000000000018</v>
      </c>
      <c r="M93" s="1" t="s">
        <v>30</v>
      </c>
      <c r="N93" s="1" t="s">
        <v>31</v>
      </c>
      <c r="O93" s="19">
        <v>0.05</v>
      </c>
      <c r="P93" s="1">
        <v>0</v>
      </c>
      <c r="Q93" s="3">
        <v>44713</v>
      </c>
      <c r="R93" s="20" t="s">
        <v>394</v>
      </c>
      <c r="S93" s="1" t="s">
        <v>395</v>
      </c>
      <c r="T93" s="14">
        <v>523.23</v>
      </c>
      <c r="U93" s="14">
        <v>489</v>
      </c>
    </row>
    <row r="94" spans="1:21" ht="22.5" x14ac:dyDescent="0.2">
      <c r="A94" s="1" t="s">
        <v>433</v>
      </c>
      <c r="B94" s="1" t="s">
        <v>22</v>
      </c>
      <c r="C94" s="32" t="s">
        <v>23</v>
      </c>
      <c r="D94" s="32" t="s">
        <v>24</v>
      </c>
      <c r="E94" s="32" t="s">
        <v>25</v>
      </c>
      <c r="F94" s="8" t="s">
        <v>434</v>
      </c>
      <c r="G94" s="39" t="s">
        <v>435</v>
      </c>
      <c r="H94" s="1" t="s">
        <v>28</v>
      </c>
      <c r="I94" s="32" t="s">
        <v>29</v>
      </c>
      <c r="J94" s="14">
        <v>1015</v>
      </c>
      <c r="K94" s="14">
        <v>1015</v>
      </c>
      <c r="L94" s="14">
        <f t="shared" si="5"/>
        <v>0</v>
      </c>
      <c r="M94" s="1" t="s">
        <v>30</v>
      </c>
      <c r="N94" s="1" t="s">
        <v>31</v>
      </c>
      <c r="O94" s="19">
        <v>1</v>
      </c>
      <c r="P94" s="1">
        <v>0</v>
      </c>
      <c r="Q94" s="3">
        <v>44712</v>
      </c>
      <c r="R94" s="20" t="s">
        <v>436</v>
      </c>
      <c r="S94" s="1" t="s">
        <v>437</v>
      </c>
      <c r="T94" s="14">
        <v>1015</v>
      </c>
      <c r="U94" s="14">
        <v>1015</v>
      </c>
    </row>
    <row r="95" spans="1:21" ht="56.25" x14ac:dyDescent="0.2">
      <c r="A95" s="1" t="s">
        <v>438</v>
      </c>
      <c r="B95" s="1" t="s">
        <v>22</v>
      </c>
      <c r="C95" s="32" t="s">
        <v>23</v>
      </c>
      <c r="D95" s="32" t="s">
        <v>24</v>
      </c>
      <c r="E95" s="32" t="s">
        <v>25</v>
      </c>
      <c r="F95" s="8" t="s">
        <v>439</v>
      </c>
      <c r="G95" s="39" t="s">
        <v>393</v>
      </c>
      <c r="H95" s="1" t="s">
        <v>37</v>
      </c>
      <c r="I95" s="32" t="s">
        <v>29</v>
      </c>
      <c r="J95" s="14">
        <v>137.88</v>
      </c>
      <c r="K95" s="14">
        <v>128.86000000000001</v>
      </c>
      <c r="L95" s="14">
        <f t="shared" si="5"/>
        <v>9.0199999999999818</v>
      </c>
      <c r="M95" s="1" t="s">
        <v>30</v>
      </c>
      <c r="N95" s="1" t="s">
        <v>31</v>
      </c>
      <c r="O95" s="19">
        <v>1</v>
      </c>
      <c r="P95" s="1">
        <v>0</v>
      </c>
      <c r="Q95" s="3">
        <v>44719</v>
      </c>
      <c r="R95" s="20"/>
      <c r="T95" s="14">
        <v>137.88</v>
      </c>
      <c r="U95" s="14">
        <v>128.86000000000001</v>
      </c>
    </row>
    <row r="96" spans="1:21" ht="33.75" x14ac:dyDescent="0.2">
      <c r="A96" s="1" t="s">
        <v>440</v>
      </c>
      <c r="B96" s="1" t="s">
        <v>22</v>
      </c>
      <c r="C96" s="32" t="s">
        <v>23</v>
      </c>
      <c r="D96" s="32" t="s">
        <v>24</v>
      </c>
      <c r="E96" s="32" t="s">
        <v>25</v>
      </c>
      <c r="F96" s="8" t="s">
        <v>441</v>
      </c>
      <c r="G96" s="39" t="s">
        <v>442</v>
      </c>
      <c r="H96" s="1" t="s">
        <v>28</v>
      </c>
      <c r="I96" s="32" t="s">
        <v>29</v>
      </c>
      <c r="J96" s="14">
        <v>223.63</v>
      </c>
      <c r="K96" s="14">
        <v>209</v>
      </c>
      <c r="L96" s="14">
        <f t="shared" si="5"/>
        <v>14.629999999999995</v>
      </c>
      <c r="M96" s="1" t="s">
        <v>30</v>
      </c>
      <c r="N96" s="1" t="s">
        <v>31</v>
      </c>
      <c r="O96" s="19">
        <v>0.1</v>
      </c>
      <c r="P96" s="1">
        <v>3</v>
      </c>
      <c r="Q96" s="3">
        <v>44712</v>
      </c>
      <c r="R96" s="1" t="s">
        <v>443</v>
      </c>
      <c r="S96" s="1" t="s">
        <v>99</v>
      </c>
      <c r="T96" s="14">
        <v>223.63</v>
      </c>
      <c r="U96" s="14">
        <v>209</v>
      </c>
    </row>
    <row r="97" spans="1:21" ht="90" x14ac:dyDescent="0.2">
      <c r="A97" s="1" t="s">
        <v>444</v>
      </c>
      <c r="B97" s="1" t="s">
        <v>22</v>
      </c>
      <c r="C97" s="32" t="s">
        <v>23</v>
      </c>
      <c r="D97" s="32" t="s">
        <v>24</v>
      </c>
      <c r="E97" s="32" t="s">
        <v>25</v>
      </c>
      <c r="F97" s="8" t="s">
        <v>445</v>
      </c>
      <c r="G97" s="39" t="s">
        <v>393</v>
      </c>
      <c r="H97" s="1" t="s">
        <v>37</v>
      </c>
      <c r="I97" s="32" t="s">
        <v>29</v>
      </c>
      <c r="J97" s="14">
        <v>839.93</v>
      </c>
      <c r="K97" s="14">
        <v>784.98</v>
      </c>
      <c r="L97" s="14">
        <f t="shared" si="5"/>
        <v>54.949999999999932</v>
      </c>
      <c r="M97" s="1" t="s">
        <v>30</v>
      </c>
      <c r="N97" s="1" t="s">
        <v>31</v>
      </c>
      <c r="O97" s="19">
        <v>1</v>
      </c>
      <c r="P97" s="1">
        <v>3</v>
      </c>
      <c r="Q97" s="3">
        <v>44719</v>
      </c>
      <c r="R97" s="20" t="s">
        <v>408</v>
      </c>
      <c r="S97" s="1" t="s">
        <v>409</v>
      </c>
      <c r="T97" s="14">
        <v>839.93</v>
      </c>
      <c r="U97" s="14">
        <v>784.98</v>
      </c>
    </row>
    <row r="98" spans="1:21" ht="56.25" x14ac:dyDescent="0.2">
      <c r="A98" s="1" t="s">
        <v>446</v>
      </c>
      <c r="B98" s="1" t="s">
        <v>22</v>
      </c>
      <c r="C98" s="32" t="s">
        <v>23</v>
      </c>
      <c r="D98" s="32" t="s">
        <v>24</v>
      </c>
      <c r="E98" s="32" t="s">
        <v>25</v>
      </c>
      <c r="F98" s="8" t="s">
        <v>447</v>
      </c>
      <c r="G98" s="39" t="s">
        <v>448</v>
      </c>
      <c r="H98" s="1" t="s">
        <v>28</v>
      </c>
      <c r="I98" s="32" t="s">
        <v>29</v>
      </c>
      <c r="J98" s="14">
        <v>88</v>
      </c>
      <c r="K98" s="14">
        <v>88</v>
      </c>
      <c r="L98" s="14">
        <f t="shared" si="5"/>
        <v>0</v>
      </c>
      <c r="M98" s="1" t="s">
        <v>30</v>
      </c>
      <c r="N98" s="1" t="s">
        <v>31</v>
      </c>
      <c r="O98" s="19">
        <v>0.5</v>
      </c>
      <c r="P98" s="1">
        <v>3</v>
      </c>
      <c r="Q98" s="7">
        <v>44725</v>
      </c>
      <c r="R98" s="20" t="s">
        <v>449</v>
      </c>
      <c r="S98" s="1" t="s">
        <v>450</v>
      </c>
      <c r="T98" s="14">
        <v>88</v>
      </c>
      <c r="U98" s="14">
        <v>88</v>
      </c>
    </row>
    <row r="99" spans="1:21" ht="45" x14ac:dyDescent="0.2">
      <c r="A99" s="1" t="s">
        <v>451</v>
      </c>
      <c r="B99" s="1" t="s">
        <v>22</v>
      </c>
      <c r="C99" s="32" t="s">
        <v>23</v>
      </c>
      <c r="D99" s="32" t="s">
        <v>24</v>
      </c>
      <c r="E99" s="32" t="s">
        <v>25</v>
      </c>
      <c r="F99" s="8" t="s">
        <v>452</v>
      </c>
      <c r="G99" s="39" t="s">
        <v>388</v>
      </c>
      <c r="H99" s="1" t="s">
        <v>37</v>
      </c>
      <c r="I99" s="32" t="s">
        <v>29</v>
      </c>
      <c r="J99" s="14">
        <v>209.19</v>
      </c>
      <c r="K99" s="14">
        <v>195.5</v>
      </c>
      <c r="L99" s="14">
        <f t="shared" si="5"/>
        <v>13.689999999999998</v>
      </c>
      <c r="M99" s="1" t="s">
        <v>30</v>
      </c>
      <c r="N99" s="1" t="s">
        <v>31</v>
      </c>
      <c r="O99" s="19">
        <v>0.25</v>
      </c>
      <c r="P99" s="1">
        <v>0</v>
      </c>
      <c r="Q99" s="7">
        <v>44729</v>
      </c>
      <c r="R99" s="20" t="s">
        <v>389</v>
      </c>
      <c r="S99" s="1" t="s">
        <v>390</v>
      </c>
      <c r="T99" s="14">
        <v>209.19</v>
      </c>
      <c r="U99" s="14">
        <v>195.5</v>
      </c>
    </row>
    <row r="100" spans="1:21" ht="45" x14ac:dyDescent="0.2">
      <c r="A100" s="1" t="s">
        <v>453</v>
      </c>
      <c r="B100" s="1" t="s">
        <v>22</v>
      </c>
      <c r="C100" s="32" t="s">
        <v>23</v>
      </c>
      <c r="D100" s="32" t="s">
        <v>24</v>
      </c>
      <c r="E100" s="32" t="s">
        <v>25</v>
      </c>
      <c r="F100" s="8" t="s">
        <v>454</v>
      </c>
      <c r="G100" s="39" t="s">
        <v>455</v>
      </c>
      <c r="H100" s="1" t="s">
        <v>28</v>
      </c>
      <c r="I100" s="32" t="s">
        <v>29</v>
      </c>
      <c r="J100" s="14">
        <v>186.8</v>
      </c>
      <c r="K100" s="14">
        <v>174.58</v>
      </c>
      <c r="L100" s="14">
        <f t="shared" si="5"/>
        <v>12.219999999999999</v>
      </c>
      <c r="M100" s="1" t="s">
        <v>30</v>
      </c>
      <c r="N100" s="1" t="s">
        <v>31</v>
      </c>
      <c r="O100" s="19">
        <v>0.5</v>
      </c>
      <c r="P100" s="1">
        <v>0</v>
      </c>
      <c r="Q100" s="3">
        <v>44725</v>
      </c>
      <c r="R100" s="20" t="s">
        <v>456</v>
      </c>
      <c r="S100" s="1" t="s">
        <v>457</v>
      </c>
      <c r="T100" s="14">
        <v>186.8</v>
      </c>
      <c r="U100" s="14">
        <v>174.58</v>
      </c>
    </row>
    <row r="101" spans="1:21" ht="45" x14ac:dyDescent="0.2">
      <c r="A101" s="1" t="s">
        <v>458</v>
      </c>
      <c r="B101" s="1" t="s">
        <v>22</v>
      </c>
      <c r="C101" s="32" t="s">
        <v>23</v>
      </c>
      <c r="D101" s="32" t="s">
        <v>24</v>
      </c>
      <c r="E101" s="32" t="s">
        <v>25</v>
      </c>
      <c r="F101" s="8" t="s">
        <v>459</v>
      </c>
      <c r="G101" s="39" t="s">
        <v>460</v>
      </c>
      <c r="H101" s="1" t="s">
        <v>28</v>
      </c>
      <c r="I101" s="32" t="s">
        <v>29</v>
      </c>
      <c r="J101" s="14">
        <v>295.06</v>
      </c>
      <c r="K101" s="14">
        <v>275.76</v>
      </c>
      <c r="L101" s="14">
        <f t="shared" si="5"/>
        <v>19.300000000000011</v>
      </c>
      <c r="M101" s="1" t="s">
        <v>30</v>
      </c>
      <c r="N101" s="1" t="s">
        <v>31</v>
      </c>
      <c r="O101" s="19">
        <v>0.05</v>
      </c>
      <c r="P101" s="1">
        <v>3</v>
      </c>
      <c r="Q101" s="3">
        <v>44725</v>
      </c>
      <c r="R101" s="20" t="s">
        <v>424</v>
      </c>
      <c r="S101" s="1" t="s">
        <v>425</v>
      </c>
      <c r="T101" s="14">
        <v>295.06</v>
      </c>
      <c r="U101" s="14">
        <v>275.76</v>
      </c>
    </row>
    <row r="102" spans="1:21" ht="33.75" x14ac:dyDescent="0.2">
      <c r="A102" s="1" t="s">
        <v>461</v>
      </c>
      <c r="B102" s="1" t="s">
        <v>22</v>
      </c>
      <c r="C102" s="32" t="s">
        <v>23</v>
      </c>
      <c r="D102" s="32" t="s">
        <v>24</v>
      </c>
      <c r="E102" s="32" t="s">
        <v>25</v>
      </c>
      <c r="F102" s="8" t="s">
        <v>462</v>
      </c>
      <c r="G102" s="39" t="s">
        <v>463</v>
      </c>
      <c r="H102" s="1" t="s">
        <v>28</v>
      </c>
      <c r="I102" s="32" t="s">
        <v>29</v>
      </c>
      <c r="J102" s="14">
        <v>192.06</v>
      </c>
      <c r="K102" s="14">
        <v>180</v>
      </c>
      <c r="L102" s="14">
        <f t="shared" si="5"/>
        <v>12.060000000000002</v>
      </c>
      <c r="M102" s="1" t="s">
        <v>30</v>
      </c>
      <c r="N102" s="1" t="s">
        <v>31</v>
      </c>
      <c r="O102" s="19">
        <v>2.5</v>
      </c>
      <c r="P102" s="1">
        <v>0</v>
      </c>
      <c r="Q102" s="3">
        <v>44726</v>
      </c>
      <c r="R102" s="20" t="s">
        <v>464</v>
      </c>
      <c r="S102" s="1" t="s">
        <v>465</v>
      </c>
      <c r="T102" s="14">
        <v>192.06</v>
      </c>
      <c r="U102" s="14">
        <v>180</v>
      </c>
    </row>
    <row r="103" spans="1:21" ht="45" x14ac:dyDescent="0.2">
      <c r="A103" s="1" t="s">
        <v>466</v>
      </c>
      <c r="B103" s="1" t="s">
        <v>22</v>
      </c>
      <c r="C103" s="32" t="s">
        <v>23</v>
      </c>
      <c r="D103" s="32" t="s">
        <v>24</v>
      </c>
      <c r="E103" s="32" t="s">
        <v>25</v>
      </c>
      <c r="F103" s="8" t="s">
        <v>467</v>
      </c>
      <c r="G103" s="39" t="s">
        <v>388</v>
      </c>
      <c r="H103" s="1" t="s">
        <v>37</v>
      </c>
      <c r="I103" s="32" t="s">
        <v>29</v>
      </c>
      <c r="J103" s="14">
        <v>5869.49</v>
      </c>
      <c r="K103" s="14">
        <v>5485.5</v>
      </c>
      <c r="L103" s="14">
        <f t="shared" si="5"/>
        <v>383.98999999999978</v>
      </c>
      <c r="M103" s="1" t="s">
        <v>30</v>
      </c>
      <c r="N103" s="1" t="s">
        <v>31</v>
      </c>
      <c r="O103" s="19">
        <v>6</v>
      </c>
      <c r="P103" s="1">
        <v>0</v>
      </c>
      <c r="Q103" s="7">
        <v>44726</v>
      </c>
      <c r="R103" s="20" t="s">
        <v>389</v>
      </c>
      <c r="S103" s="1" t="s">
        <v>390</v>
      </c>
      <c r="T103" s="14">
        <v>5869.49</v>
      </c>
      <c r="U103" s="14">
        <v>5485.5</v>
      </c>
    </row>
    <row r="104" spans="1:21" ht="33.75" x14ac:dyDescent="0.2">
      <c r="A104" s="1" t="s">
        <v>468</v>
      </c>
      <c r="B104" s="1" t="s">
        <v>22</v>
      </c>
      <c r="C104" s="32" t="s">
        <v>23</v>
      </c>
      <c r="D104" s="32" t="s">
        <v>24</v>
      </c>
      <c r="E104" s="32" t="s">
        <v>25</v>
      </c>
      <c r="F104" s="8" t="s">
        <v>469</v>
      </c>
      <c r="G104" s="39" t="s">
        <v>162</v>
      </c>
      <c r="H104" s="1" t="s">
        <v>28</v>
      </c>
      <c r="I104" s="32" t="s">
        <v>29</v>
      </c>
      <c r="J104" s="14">
        <v>2015.89</v>
      </c>
      <c r="K104" s="14">
        <v>1920.72</v>
      </c>
      <c r="L104" s="14">
        <f t="shared" si="5"/>
        <v>95.170000000000073</v>
      </c>
      <c r="M104" s="1" t="s">
        <v>30</v>
      </c>
      <c r="N104" s="1" t="s">
        <v>31</v>
      </c>
      <c r="O104" s="19">
        <v>0.5</v>
      </c>
      <c r="P104" s="1">
        <v>3</v>
      </c>
      <c r="Q104" s="7">
        <v>44729</v>
      </c>
      <c r="R104" s="20" t="s">
        <v>470</v>
      </c>
      <c r="S104" s="1" t="s">
        <v>471</v>
      </c>
      <c r="T104" s="14">
        <v>2015.89</v>
      </c>
      <c r="U104" s="14">
        <v>1920.72</v>
      </c>
    </row>
    <row r="105" spans="1:21" ht="56.25" x14ac:dyDescent="0.2">
      <c r="A105" s="1" t="s">
        <v>472</v>
      </c>
      <c r="B105" s="1" t="s">
        <v>22</v>
      </c>
      <c r="C105" s="32" t="s">
        <v>23</v>
      </c>
      <c r="D105" s="32" t="s">
        <v>24</v>
      </c>
      <c r="E105" s="32" t="s">
        <v>25</v>
      </c>
      <c r="F105" s="8" t="s">
        <v>473</v>
      </c>
      <c r="G105" s="39" t="s">
        <v>448</v>
      </c>
      <c r="H105" s="1" t="s">
        <v>28</v>
      </c>
      <c r="I105" s="32" t="s">
        <v>29</v>
      </c>
      <c r="J105" s="14">
        <v>1017.99</v>
      </c>
      <c r="K105" s="14">
        <v>951.4</v>
      </c>
      <c r="L105" s="14">
        <f t="shared" si="5"/>
        <v>66.590000000000032</v>
      </c>
      <c r="M105" s="1" t="s">
        <v>30</v>
      </c>
      <c r="N105" s="1" t="s">
        <v>31</v>
      </c>
      <c r="O105" s="19">
        <v>0.5</v>
      </c>
      <c r="P105" s="1">
        <v>3</v>
      </c>
      <c r="Q105" s="3">
        <v>44732</v>
      </c>
      <c r="R105" s="20" t="s">
        <v>384</v>
      </c>
      <c r="S105" s="1" t="s">
        <v>385</v>
      </c>
      <c r="T105" s="14">
        <v>1017.99</v>
      </c>
      <c r="U105" s="14">
        <v>951.4</v>
      </c>
    </row>
    <row r="106" spans="1:21" x14ac:dyDescent="0.2">
      <c r="F106" s="2"/>
      <c r="I106" s="1"/>
    </row>
    <row r="107" spans="1:21" x14ac:dyDescent="0.2">
      <c r="F107" s="2"/>
      <c r="I107" s="1"/>
    </row>
    <row r="108" spans="1:21" x14ac:dyDescent="0.2">
      <c r="F108" s="2"/>
      <c r="I108" s="1"/>
    </row>
    <row r="109" spans="1:21" x14ac:dyDescent="0.2">
      <c r="F109" s="2"/>
      <c r="I109" s="1"/>
    </row>
    <row r="110" spans="1:21" x14ac:dyDescent="0.2">
      <c r="F110" s="2"/>
      <c r="I110" s="1"/>
    </row>
    <row r="111" spans="1:21" x14ac:dyDescent="0.2">
      <c r="F111" s="2"/>
      <c r="I111" s="1"/>
    </row>
    <row r="112" spans="1:21" x14ac:dyDescent="0.2">
      <c r="F112" s="2"/>
      <c r="I112" s="1"/>
    </row>
    <row r="113" spans="6:9" x14ac:dyDescent="0.2">
      <c r="F113" s="2"/>
      <c r="I113" s="1"/>
    </row>
    <row r="114" spans="6:9" x14ac:dyDescent="0.2">
      <c r="F114" s="2"/>
      <c r="I114" s="1"/>
    </row>
    <row r="115" spans="6:9" x14ac:dyDescent="0.2">
      <c r="F115" s="2"/>
      <c r="I115" s="1"/>
    </row>
  </sheetData>
  <dataValidations count="1">
    <dataValidation type="list" allowBlank="1" showInputMessage="1" showErrorMessage="1" sqref="R70:R71">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workbookViewId="0">
      <selection activeCell="N2" sqref="N2"/>
    </sheetView>
  </sheetViews>
  <sheetFormatPr baseColWidth="10" defaultColWidth="9.140625" defaultRowHeight="11.25" x14ac:dyDescent="0.2"/>
  <cols>
    <col min="1" max="1" width="13.140625" style="1" bestFit="1" customWidth="1"/>
    <col min="2" max="9" width="9.140625" style="1"/>
    <col min="10" max="11" width="13.28515625" style="1" bestFit="1" customWidth="1"/>
    <col min="12" max="12" width="12.140625" style="1" bestFit="1" customWidth="1"/>
    <col min="13" max="14" width="9.140625" style="1"/>
    <col min="15" max="15" width="9.28515625" style="1" bestFit="1" customWidth="1"/>
    <col min="16" max="16" width="9.140625" style="1"/>
    <col min="17" max="17" width="9.28515625" style="1" bestFit="1" customWidth="1"/>
    <col min="18" max="18" width="9.140625" style="1"/>
    <col min="19" max="19" width="10.42578125" style="1" bestFit="1" customWidth="1"/>
    <col min="20" max="21" width="10.28515625" style="1" bestFit="1" customWidth="1"/>
    <col min="22" max="16384" width="9.140625" style="1"/>
  </cols>
  <sheetData>
    <row r="1" spans="1:21" s="25" customFormat="1" ht="54" customHeight="1" x14ac:dyDescent="0.2">
      <c r="A1" s="22" t="s">
        <v>0</v>
      </c>
      <c r="B1" s="22" t="s">
        <v>1</v>
      </c>
      <c r="C1" s="22" t="s">
        <v>2</v>
      </c>
      <c r="D1" s="22" t="s">
        <v>3</v>
      </c>
      <c r="E1" s="22" t="s">
        <v>4</v>
      </c>
      <c r="F1" s="22" t="s">
        <v>5</v>
      </c>
      <c r="G1" s="22" t="s">
        <v>6</v>
      </c>
      <c r="H1" s="23" t="s">
        <v>7</v>
      </c>
      <c r="I1" s="22" t="s">
        <v>8</v>
      </c>
      <c r="J1" s="24" t="s">
        <v>9</v>
      </c>
      <c r="K1" s="24" t="s">
        <v>10</v>
      </c>
      <c r="L1" s="24" t="s">
        <v>11</v>
      </c>
      <c r="M1" s="22" t="s">
        <v>12</v>
      </c>
      <c r="N1" s="22" t="s">
        <v>13</v>
      </c>
      <c r="O1" s="22" t="s">
        <v>14</v>
      </c>
      <c r="P1" s="22" t="s">
        <v>15</v>
      </c>
      <c r="Q1" s="22" t="s">
        <v>16</v>
      </c>
      <c r="R1" s="22" t="s">
        <v>17</v>
      </c>
      <c r="S1" s="22" t="s">
        <v>18</v>
      </c>
      <c r="T1" s="22" t="s">
        <v>19</v>
      </c>
      <c r="U1" s="22" t="s">
        <v>20</v>
      </c>
    </row>
    <row r="2" spans="1:21" ht="157.5" x14ac:dyDescent="0.2">
      <c r="A2" s="1" t="s">
        <v>474</v>
      </c>
      <c r="B2" s="1" t="s">
        <v>22</v>
      </c>
      <c r="C2" s="1" t="s">
        <v>23</v>
      </c>
      <c r="D2" s="1" t="s">
        <v>24</v>
      </c>
      <c r="E2" s="1" t="s">
        <v>476</v>
      </c>
      <c r="F2" s="8" t="s">
        <v>475</v>
      </c>
      <c r="G2" s="8" t="s">
        <v>477</v>
      </c>
      <c r="H2" s="1" t="s">
        <v>28</v>
      </c>
      <c r="I2" s="1" t="s">
        <v>29</v>
      </c>
      <c r="J2" s="14">
        <v>35310</v>
      </c>
      <c r="K2" s="14">
        <v>33000</v>
      </c>
      <c r="L2" s="14">
        <f>+J2-K2</f>
        <v>2310</v>
      </c>
      <c r="M2" s="1" t="s">
        <v>178</v>
      </c>
      <c r="N2" s="1" t="s">
        <v>179</v>
      </c>
      <c r="O2" s="1">
        <v>12</v>
      </c>
      <c r="P2" s="1">
        <v>0</v>
      </c>
      <c r="Q2" s="3">
        <v>44678</v>
      </c>
      <c r="R2" s="1" t="s">
        <v>478</v>
      </c>
      <c r="S2" s="1">
        <v>80023730825</v>
      </c>
      <c r="T2" s="14">
        <v>35310</v>
      </c>
      <c r="U2" s="14">
        <v>33000</v>
      </c>
    </row>
    <row r="13" spans="1:21" x14ac:dyDescent="0.2">
      <c r="K13"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ABR-MAY-JUN 2022</vt:lpstr>
      <vt:lpstr>I+D</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2023-01-10T10:00:11Z</dcterms:modified>
</cp:coreProperties>
</file>